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20" tabRatio="945" activeTab="2"/>
  </bookViews>
  <sheets>
    <sheet name="งบทดลอง" sheetId="1" r:id="rId1"/>
    <sheet name="งบแสดงผล จ่ายรายรับ" sheetId="2" r:id="rId2"/>
    <sheet name="รายงานผล แต่ละงาน" sheetId="3" r:id="rId3"/>
    <sheet name="ดำเนินงาน งบกลาง" sheetId="4" r:id="rId4"/>
    <sheet name="เอกสารประกอบแสดงผลดำเนินงาน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<sst xmlns="http://schemas.openxmlformats.org/spreadsheetml/2006/main" count="927" uniqueCount="300">
  <si>
    <t>องค์การบริหารส่วนตำบลโคกเพชรพัฒนา อำเภอบำเหน็จณรงค์ จังหวัดชัยภูมิ</t>
  </si>
  <si>
    <t>ประมาณการ</t>
  </si>
  <si>
    <t>รายการ</t>
  </si>
  <si>
    <t>รหัสบัญชี</t>
  </si>
  <si>
    <t>รายจ่าย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</si>
  <si>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</si>
  <si>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</si>
  <si>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</si>
  <si>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</si>
  <si>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</si>
  <si>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</si>
  <si>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</si>
  <si>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</si>
  <si>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</si>
  <si>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เงินสะสม</t>
  </si>
  <si>
    <t>ลูกหนี้เงินยืม</t>
  </si>
  <si>
    <t>งบกลาง</t>
  </si>
  <si>
    <t>รวม</t>
  </si>
  <si>
    <t>งบทดลอง</t>
  </si>
  <si>
    <t>เดบิท</t>
  </si>
  <si>
    <t>เครดิต</t>
  </si>
  <si>
    <t>เงินสด</t>
  </si>
  <si>
    <t>เงินฝาก ธกส. สาขาบำเหน็จณรงค์(ออมทรัพย์) เลขที่ 312-2-57525-8</t>
  </si>
  <si>
    <t>เงินฝาก ธกส. สาขาบำเหน็จณรงค์(ออมทรัพย์) เลขที่ 312-2-74258-0</t>
  </si>
  <si>
    <t>เงินฝาก ธ.กรุงไทย สาขาบำเหน็จณรงค์(กระแสรายวัน) เลขที่ 318-6-01053-5</t>
  </si>
  <si>
    <t>รายจ่ายอื่น</t>
  </si>
  <si>
    <t>เงินรายรับ</t>
  </si>
  <si>
    <t>เงินทุนสำรองสะสม</t>
  </si>
  <si>
    <t>-</t>
  </si>
  <si>
    <t>ปลัดองค์การบริหารส่วนตำบลโคกเพชรพัฒนา</t>
  </si>
  <si>
    <t>(นางสาวแก้วตา  กือสันเทียะ)</t>
  </si>
  <si>
    <t>(นายสัชฌุกร   บุญกอบ)</t>
  </si>
  <si>
    <t>เจ้าพนักงานพัสดุ รักษาราชการแทน ผู้อำนวยการกองคลัง</t>
  </si>
  <si>
    <t>ลูกหนี้ภาษีบำรุงท้องที่</t>
  </si>
  <si>
    <t>ลูกหนี้ภาษีโรงเรือนและที่ดิน</t>
  </si>
  <si>
    <t>ลูกหนี้ภาษีป้าย</t>
  </si>
  <si>
    <t>งานบริหารงานคลัง</t>
  </si>
  <si>
    <t>งานโรงพยาบาล</t>
  </si>
  <si>
    <t>งานไฟฟ้าถนน</t>
  </si>
  <si>
    <t>งานกีฬาและนันทนาการ</t>
  </si>
  <si>
    <t>งานส่งเสริมการเกษตร</t>
  </si>
  <si>
    <t>งบบุคลากร</t>
  </si>
  <si>
    <t>งบดำเนินงาน</t>
  </si>
  <si>
    <t>งบลงทุน</t>
  </si>
  <si>
    <t>งบรายจ่ายอื่น</t>
  </si>
  <si>
    <t>งบเงินอุดหนุน</t>
  </si>
  <si>
    <t>(ลงชื่อ).............................................ผู้จัดทำ/ตรวจสอบ</t>
  </si>
  <si>
    <t xml:space="preserve">                   (นายสัชฌุกร   บุญกอบ)</t>
  </si>
  <si>
    <t>(นายอำนาจ   พงษ์ด้วง)</t>
  </si>
  <si>
    <t>นายกองค์การบริหารส่วนตำบลโคกเพชรพัฒนา</t>
  </si>
  <si>
    <t>(นายอำนาจ  พงษ์ด้วง)</t>
  </si>
  <si>
    <t>เงินรับฝากหัก ณ ที่จ่าย</t>
  </si>
  <si>
    <t>เงินรับฝาก ค่าใช้จ่ายในการจัดเก็บภาษี 6%</t>
  </si>
  <si>
    <t>เงินรับฝาก ส่วนลดในการจัดเก็บภาษี 5%</t>
  </si>
  <si>
    <t>เงินรับฝากประกันสัญญา</t>
  </si>
  <si>
    <t>เงินรับฝากประกันสังคม</t>
  </si>
  <si>
    <t xml:space="preserve">       ปลัดองค์การบริหารส่วนตำบลโคกเพชรพัฒนา</t>
  </si>
  <si>
    <t>เงินรับฝาก-โครงการเศรษฐกิจชุมชน</t>
  </si>
  <si>
    <t>ลูกหนี้ เงินทุนโครงการเศรษฐกิจชุมชน</t>
  </si>
  <si>
    <t xml:space="preserve">     (นางสาวแก้วตา  กือสันเทียะ)</t>
  </si>
  <si>
    <t>รายงานการจ่ายในการดำเนินงานที่จ่ายจากเงินรายรับตามแผนงาน  บริหารงานทั่วไป</t>
  </si>
  <si>
    <t>รายงานการจ่ายในการดำเนินงานที่จ่ายจากเงินรายรับตามแผนงาน การศึกษา</t>
  </si>
  <si>
    <t>รายงานการจ่ายในการดำเนินงานที่จ่ายจากเงินรายรับตามแผนงาน สังคมสงเคราะห์</t>
  </si>
  <si>
    <t>รายงานการจ่ายในการดำเนินงานที่จ่ายจากเงินรายรับตามแผนงาน เคหะและชุมชน</t>
  </si>
  <si>
    <t>งบ</t>
  </si>
  <si>
    <t>หมวด</t>
  </si>
  <si>
    <t>แหล่งเงิน</t>
  </si>
  <si>
    <t>บริหารงานทั่วไป</t>
  </si>
  <si>
    <t>งานวางแผนสถิติและวิชาการ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</si>
  <si>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</si>
  <si>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</si>
  <si>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งานระดับมัธยม</t>
  </si>
  <si>
    <t>งานศึกษาไม่กำหนดระดับ</t>
  </si>
  <si>
    <t>งานบริหารงานทั่วไปเกี่ยวกับสังคมสงเคราะห์</t>
  </si>
  <si>
    <t>งานสวัสดิการสังคมและสังคมสงเคราะห์</t>
  </si>
  <si>
    <t>งานบริหารทั่วไปเกี่ยวกับเคหะและชุมชน</t>
  </si>
  <si>
    <t>งานสวนสาธารณะ</t>
  </si>
  <si>
    <t>งานกำจัดขยะมูลฝอยและสิ่งปฏิกูล</t>
  </si>
  <si>
    <t>งานบำบัดน้ำเสีย</t>
  </si>
  <si>
    <t>เงินงบประมาณ</t>
  </si>
  <si>
    <t>หมายเหตุ  ระบุเงินงบประมาณหรือเงินอุดหนุนระบุวัตถุประสงค์/เฉพาะกิจ</t>
  </si>
  <si>
    <t>(ลงชื่อ).......................................................ผู้จัดทำ/ตรวจสอบ</t>
  </si>
  <si>
    <t>(ลงชื่อ)...............................................ทราบ</t>
  </si>
  <si>
    <t>(ลงชื่อ)..............................................................ผู้จัดทำ/ตรวจสอบ</t>
  </si>
  <si>
    <t xml:space="preserve">              (นางสาวแก้วตา  กือสันเทียะ)</t>
  </si>
  <si>
    <t xml:space="preserve">             (นางสาวแก้วตา  กือสันเทียะ)</t>
  </si>
  <si>
    <t xml:space="preserve">เจ้าพนักงานพัสดุ รักษาราชการแทน </t>
  </si>
  <si>
    <t xml:space="preserve">     เจ้าพนักงานพัสดุ รักษาราชการแทน </t>
  </si>
  <si>
    <t xml:space="preserve">          เจ้าพนักงานพัสดุ รักษาราชการแทน </t>
  </si>
  <si>
    <t>ผู้อำนวยการกองคลัง</t>
  </si>
  <si>
    <t xml:space="preserve">         ผู้อำนวยการกองคลัง</t>
  </si>
  <si>
    <t xml:space="preserve">                    ผู้อำนวยการกองคลัง</t>
  </si>
  <si>
    <t>รายงานการจ่ายในการดำเนินงานที่จ่ายจากเงินรายรับตามแผนงาน การรักษาความสงบภายใน</t>
  </si>
  <si>
    <t>รายงานการจ่ายในการดำเนินงานที่จ่ายจากเงินรายรับตามแผนงาน สาธารณสุข</t>
  </si>
  <si>
    <t>งานบริหารทั่วไปเกี่ยวกับการรักษาความสงบภายใน</t>
  </si>
  <si>
    <t>งานเทศกิจ</t>
  </si>
  <si>
    <t>งานป้องกันฝ่ายพลเรือนและระงับอัคคีภัย</t>
  </si>
  <si>
    <t>งานบริหารงานทั่วไปเกี่ยวกับสาธารณสุข</t>
  </si>
  <si>
    <t>งานบริการสาธารณสุขและงานสาธารณสุขอื่น</t>
  </si>
  <si>
    <t>งานศูนย์บริการสาธารณสุข</t>
  </si>
  <si>
    <t>(ลงชื่อ)...........................................ผู้จัดทำ/ตรวจสอบ</t>
  </si>
  <si>
    <t>(ลงชื่อ)..............................................ผู้จัดทำ/ตรวจสอบ</t>
  </si>
  <si>
    <t xml:space="preserve">                     ผู้อำนวยการกองคลัง</t>
  </si>
  <si>
    <t>รายงานการจ่ายในการดำเนินงานที่จ่ายจากเงินรายรับตามแผนงาน การศาสนา วัฒนธรรมและนันทนาการ</t>
  </si>
  <si>
    <t>รายงานการจ่ายในการดำเนินงานที่จ่ายจากเงินรายรับตามแผนงาน อุตสาหกรรมและการโยธา</t>
  </si>
  <si>
    <t>งานบริหารทั่วไปเกี่ยวกับศาสนา วัฒนธรรมและนันทนาการ</t>
  </si>
  <si>
    <t>งานศาสนาและวัฒนธรรมท้องถิ่น</t>
  </si>
  <si>
    <t>งานวิชาการวางแผนและส่งเสริมการท่องเที่ยว</t>
  </si>
  <si>
    <t>งานบริหารทั่วไปเกี่ยวกับอุตสาหกรรมและการโยธา</t>
  </si>
  <si>
    <t>งานก่อสร้างโครงสร้างพื้นฐาน</t>
  </si>
  <si>
    <t>รายงานการจ่ายในการดำเนินงานที่จ่ายจากเงินรายรับตามแผนงาน การเกษตร</t>
  </si>
  <si>
    <t>งานอนุรักษ์แหล่งน้ำและป่าไม้</t>
  </si>
  <si>
    <t>หมายเหตุ  ประกอบงบแสดงผลการดำเนินงานจ่ายจากเงินรายรับ</t>
  </si>
  <si>
    <t xml:space="preserve"> -</t>
  </si>
  <si>
    <t>จ่ายจากเงินรายรับ</t>
  </si>
  <si>
    <t>จ่ายจากเงินอุดหนุนระบุวัตถุประสงค์/เฉพาะกิจ</t>
  </si>
  <si>
    <t xml:space="preserve">      (นางสาวแก้วตา กือสันเทียะ)</t>
  </si>
  <si>
    <t>เจ้าพนักงานพัสดุ รักษาราชการแทน</t>
  </si>
  <si>
    <t xml:space="preserve">        ผู้อำนวยการกองคลัง</t>
  </si>
  <si>
    <t xml:space="preserve">                (นายสัชฌุกร   บุญกอบ)</t>
  </si>
  <si>
    <t xml:space="preserve">                     (นายอำนาจ  พงษ์ด้วง)</t>
  </si>
  <si>
    <t xml:space="preserve">         นายกองค์การบริหารส่วนตำบลโคกเพชรพัฒนา</t>
  </si>
  <si>
    <t>หมายเหตุ ประกอบงบแสดงผลการดำเนินงาน</t>
  </si>
  <si>
    <t>ครุภัณฑ์จ่ายจากเงินรายรับ</t>
  </si>
  <si>
    <t>หน่วย:บาท</t>
  </si>
  <si>
    <t>1. ครุภัณฑ์สำนักงาน</t>
  </si>
  <si>
    <t>ตู้นิรภัย ยี่ห้อ TAIYO จำนวน 1 เครื่อง</t>
  </si>
  <si>
    <t>ตู้เหล็กสอบบานเปิดปิด ยี่ห้อ TAIYO จำนวน 4 หลัง</t>
  </si>
  <si>
    <t>เก้าอี้นั้งทำงาน แบบมีล้อหมุน จำนวน 5 ตัว</t>
  </si>
  <si>
    <t>ตู้เหล็กสอบบานเลื่อนทึบ ยี่ห้อ TAIYO จำนวน 2 หลัง</t>
  </si>
  <si>
    <t>พัดลมเพดาน ชนิดแขวน จำนวน 10 ตัว</t>
  </si>
  <si>
    <t>2.ครุภัณฑ์โฆษณาและเผยแพร่</t>
  </si>
  <si>
    <t>กล้องถ่ยรูประบบดิจิตอล ยี่ห้อ CANON จำนวน 1 เครื่อง</t>
  </si>
  <si>
    <t>3.ครุภัณฑ์คอมพิวเตอร์</t>
  </si>
  <si>
    <t>เครื่องคอมพิวเตอร์โน้ตบุ๊ก ยี่ห้อ DELL จำนวน 3 เครื่อง</t>
  </si>
  <si>
    <t>เครื่องพพิมพ์ชนิดเลเซอร์ ยี่ห้อ CANON จำนวน 1 เครื่อง</t>
  </si>
  <si>
    <t>เครื่องสำรองไฟฟ้า ขนาด 1200VA จำนวน 4 เครื่อง</t>
  </si>
  <si>
    <t xml:space="preserve">          ผู้อำนวยการกองคลัง</t>
  </si>
  <si>
    <t>รายการ/หมวด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</si>
  <si>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</si>
  <si>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</si>
  <si>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</si>
  <si>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</si>
  <si>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</si>
  <si>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สร้างความเข้มแข็งของสังคม</t>
  </si>
  <si>
    <t>การศาสนา วัฒนธรรมและนันทนาการ</t>
  </si>
  <si>
    <t>อุตสาหกรรมและการโยธา</t>
  </si>
  <si>
    <t>การเกษตร</t>
  </si>
  <si>
    <t>การพาณิชย์</t>
  </si>
  <si>
    <t>รายงานการจ่ายในการดำเนินงานที่จ่ายจากเงินรายรับตามแผนงาน  งบกลาง</t>
  </si>
  <si>
    <t>รายงานรายจ่ายในการดำเนินงานที่จ่ายจากเงินรายรับตามแผนงานรวม</t>
  </si>
  <si>
    <t>แผนงาน</t>
  </si>
  <si>
    <t xml:space="preserve">          (นายสัชฌุกร   บุญกอบ)</t>
  </si>
  <si>
    <t xml:space="preserve">            (นายอำนาจ  พงษ์ด้วง)</t>
  </si>
  <si>
    <t xml:space="preserve">          (นางสาวแก้วตา  กือสันเทียะ)</t>
  </si>
  <si>
    <t xml:space="preserve">      เจ้าพนักงานพัสดุ รักษาราชการแทน </t>
  </si>
  <si>
    <t xml:space="preserve">                ผู้อำนวยการกองคลัง</t>
  </si>
  <si>
    <t>ตั้งแต่วันที่  1  มกราคม 2561  ถึงวันที่  31 มีนาคม 2561</t>
  </si>
  <si>
    <t>รายลเอียดข้อบัญญัติงบประมาณรายจ่ายประจำปี 2561</t>
  </si>
  <si>
    <t>ณ 30 กันยายน 2561</t>
  </si>
  <si>
    <t>แผนงานบริหารงานทั่วไป   งานบริหารทั่วไป</t>
  </si>
  <si>
    <t>จำนวนเงิน</t>
  </si>
  <si>
    <t>ตั้งไว้</t>
  </si>
  <si>
    <t>เบิกจ่ายไปแล้ว</t>
  </si>
  <si>
    <t>คงเหลือ</t>
  </si>
  <si>
    <t>เงินเดือนฝ่ายการเมือง</t>
  </si>
  <si>
    <t>เงินเดือนนายก/รอง</t>
  </si>
  <si>
    <t>ค่าตอบแทนประจำตำแหน่ง นายก/รอง</t>
  </si>
  <si>
    <t>ค่าตอบแทนพิเศษ นายก/รอง</t>
  </si>
  <si>
    <t>ค่าตอบแทนเลขานุการ นายก</t>
  </si>
  <si>
    <t>เงินค่าตอบแทน สมาชิก</t>
  </si>
  <si>
    <t>เงินเดือนฝ่ายประจำ</t>
  </si>
  <si>
    <t>เงินเดือนพนักงานส่วนตำบล</t>
  </si>
  <si>
    <t>เงินประจำตำแหน่ง</t>
  </si>
  <si>
    <t>ค่าตอบแทนพนักงานจ้าง</t>
  </si>
  <si>
    <t>เงินเพิ่มต่างๆของพนักงานจ้าง</t>
  </si>
  <si>
    <t>ค่าตอบแทนอันเป็นประโยชน์</t>
  </si>
  <si>
    <t>ค่าเบี้ยประชุม</t>
  </si>
  <si>
    <t>ค่าตอบแทนนอกเวลาราชการ</t>
  </si>
  <si>
    <t>ค่าเช่าบ้าน</t>
  </si>
  <si>
    <t>เงินช่วยเหลือการศึกษาบุตร</t>
  </si>
  <si>
    <t>รายจ่ายเพื่อให้ได้มาซึ่งบริการ</t>
  </si>
  <si>
    <t>รายจ่ายเกี่ยวกับรับรองหรือพิธการ</t>
  </si>
  <si>
    <t>รายจ่ายเกี่ยวเนื่องฯ</t>
  </si>
  <si>
    <t>ค่าใช้จ่ายในการเลือกตั้ง</t>
  </si>
  <si>
    <t>คชจ.ในการจัดงานถวายเพลิงฯ</t>
  </si>
  <si>
    <t>คชจ.ในการจัดทำเวปไซด์</t>
  </si>
  <si>
    <t>คชจ.ในการจ้างนักเรียนปิดภาคเรียน</t>
  </si>
  <si>
    <t>คชจ.ในการเดินทางไปราชการ</t>
  </si>
  <si>
    <t>คชจ.ในการฝึกอบรมสัมมนา</t>
  </si>
  <si>
    <t>คชจ.ในการพัฒนาการบริหารงานฯ</t>
  </si>
  <si>
    <t>ค่าโล่เกียติคุณฯ</t>
  </si>
  <si>
    <t>โครงการวันพ่อ</t>
  </si>
  <si>
    <t>โครงการวันแม่</t>
  </si>
  <si>
    <t>โครงการฝึกอบรมดูงาน</t>
  </si>
  <si>
    <t>ค่าบำรุงรักษาและซ่อมแซม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</si>
  <si>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</si>
  <si>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</si>
  <si>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</si>
  <si>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</si>
  <si>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</si>
  <si>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</t>
  </si>
  <si>
    <t>วัสดุเกษตร</t>
  </si>
  <si>
    <t>วัสดุคอมพิวเตอร์</t>
  </si>
  <si>
    <t>วัสดุดับเพลิง</t>
  </si>
  <si>
    <t>วัสดุอื่นๆ</t>
  </si>
  <si>
    <t>วัสดุจราจร</t>
  </si>
  <si>
    <t>วัสดุกู้ชีพ</t>
  </si>
  <si>
    <t>ค่าไฟฟ้า</t>
  </si>
  <si>
    <t>ค่าน้ำประปา</t>
  </si>
  <si>
    <t>ค่าโทรศัพท์</t>
  </si>
  <si>
    <t>ค่าบริการไปรณีย์</t>
  </si>
  <si>
    <t>ค่าบริการสื่อสารและโทรคมนาคม</t>
  </si>
  <si>
    <t>ครุภัณฑ์</t>
  </si>
  <si>
    <t>ครุภัณฑ์สำนักงาน</t>
  </si>
  <si>
    <t>ครุภัณฑ์งานบ้านงานครัว</t>
  </si>
  <si>
    <t>ครุภัณฑ์คอมพิวเตอร์</t>
  </si>
  <si>
    <t>ปรับปรุง สนง.</t>
  </si>
  <si>
    <t>อุดหนุน อบต</t>
  </si>
  <si>
    <t>แผนงานบริหารงานทั่วไป   งานวางแผนสถิติและวิชาการ</t>
  </si>
  <si>
    <t>แผนงานบริหารงานทั่วไป   งานบริหารงานคลัง</t>
  </si>
  <si>
    <t>คชจ.เดินทางไปราชการ</t>
  </si>
  <si>
    <t>โครงการเพิ่มประสิทธิภาพจัดเก็บฯ</t>
  </si>
  <si>
    <t>แผนงานการรักษาความสงบภายใน   งานบริหารทั่วไปเกี่ยวกับการรักษาความสงบภายใน</t>
  </si>
  <si>
    <t>โครงการตั้งศูนย์ปรองดอง</t>
  </si>
  <si>
    <t>โครงการตั้งจุดตรวจปีใหม่</t>
  </si>
  <si>
    <t>โครงการตั้งจุดตรวจสงกรานต์</t>
  </si>
  <si>
    <t>โครงการป้องกันสถาบันชาติ</t>
  </si>
  <si>
    <t>โครงการป้องกันแก้ปัญหายาเสพติด</t>
  </si>
  <si>
    <t>แผนงานการรักษาความสงบภายใน   งานป้องกันภัยฝ่ายพลเรือนและระงับอัคคีภัย</t>
  </si>
  <si>
    <t>โครงการฝึกซ่อมแผนป้องกัน</t>
  </si>
  <si>
    <t>โครงการฝึกทบทวน อปพร</t>
  </si>
  <si>
    <t>โครงการฝึกอบรมอาสาสมัครฯ</t>
  </si>
  <si>
    <t>แผนงานการศึกษา   งานบริหารทั่วไปเกี่ยวกับการศึกษา</t>
  </si>
  <si>
    <t>ครู</t>
  </si>
  <si>
    <t>คชจ.ในการฝีกอบรม</t>
  </si>
  <si>
    <t>วัสดุโฆษณาฯ</t>
  </si>
  <si>
    <t>แผนงานการศึกษา   งานระดับก่อนวัยเรียนและประถมศึกษา</t>
  </si>
  <si>
    <t>โครงการวันเด็กฯ</t>
  </si>
  <si>
    <t>โครงการศึกษาดูงาน</t>
  </si>
  <si>
    <t xml:space="preserve">โครงการสนับสนุน คชจ </t>
  </si>
  <si>
    <t>วัสดุ</t>
  </si>
  <si>
    <t>อาหารเสริม(นม)</t>
  </si>
  <si>
    <t>อุดหนุนอาหารกลางวัน</t>
  </si>
  <si>
    <t>แผนงานการศาสนา วัฒนธรรมและนันทนาการ  งานศาสนาและวัฒนธรรมท้องถิ่น</t>
  </si>
  <si>
    <t>แผนงานสาธารณสุข   งานบริหารทั่วไปเกี่ยวกับสาธารณสุข</t>
  </si>
  <si>
    <t>รายจ่ายได้มาซี่งบริการ</t>
  </si>
  <si>
    <t>โครงการชัยภูมิบ้านสวยเมืองสุข</t>
  </si>
  <si>
    <t>วัสดุเชื้อเพลิงฯ</t>
  </si>
  <si>
    <t>แผนงานสาธารณสุข   งานโรงพยาบาล</t>
  </si>
  <si>
    <t>แผนงานสาธารณสุข   งานบริการสาธารณสุขและงานสาธารณสุขอื่น</t>
  </si>
  <si>
    <t>โครงการไข้เลือดออก</t>
  </si>
  <si>
    <t>โครงการโรคพิษสุนัขบ้า</t>
  </si>
  <si>
    <t>แผนงานสาธารณสุข   งานศูนย์บริการสาธารณสุข</t>
  </si>
  <si>
    <t>ช่วยเหลือเบี้งต้น ems</t>
  </si>
  <si>
    <t>แผนงานสังคมสงเคราะห์  งานบริหารทั่วไปเกี่ยวกับสังคมสงเคราะห์</t>
  </si>
  <si>
    <t>อุดหนุนอาชีพ</t>
  </si>
  <si>
    <t>อุดหนุนกรรมการหมู่บ้านเศรษฐกิจ</t>
  </si>
  <si>
    <t>อุดหนุนกองทุน อบต.</t>
  </si>
  <si>
    <t>แผนงานสังคมสงเคราะห์  งานสวัสดิการสังคมและสังคมสงเคราะห์</t>
  </si>
  <si>
    <t>แผนงานเคหะและชุมชน  งานไฟฟ้าถนน</t>
  </si>
  <si>
    <t>ที่ดินและสิ่งก่อสร้าง</t>
  </si>
  <si>
    <t>คสล.ม 3</t>
  </si>
  <si>
    <t>คสล.ม 11</t>
  </si>
  <si>
    <t>คสล.ม 9</t>
  </si>
  <si>
    <t>คสล.ม 8</t>
  </si>
  <si>
    <t>คสล.ม 7</t>
  </si>
  <si>
    <t>คสล.5</t>
  </si>
  <si>
    <t>ขุดสระ ม 4</t>
  </si>
  <si>
    <t>วางท่อ ม 1</t>
  </si>
  <si>
    <t>ค่าบำรุงรักษาฯ</t>
  </si>
  <si>
    <t>ปรับปรุงถนน ม 10</t>
  </si>
  <si>
    <t>ปรับปรุงถนน ม 2</t>
  </si>
  <si>
    <t>ปรับปรุงถนน ม 6</t>
  </si>
  <si>
    <t>แผนงานการศาสนา วัฒนธรรมและนันทนาการ  งานกีฬาและนันทนาการ</t>
  </si>
  <si>
    <t>กีฬาโคกเพชรพัฒนาฯ</t>
  </si>
  <si>
    <t>ส่งนักกีฬาฯ</t>
  </si>
  <si>
    <t>วัสดุกีฬา</t>
  </si>
  <si>
    <t>แผนงานอุตสาหกรรมและการโยธา  งานบริหารทั่วไปเกี่ยวกับอุตสาหกรรมฯ</t>
  </si>
  <si>
    <t>แผนงานการเกษตร  งานสงเสริมการเกษตร</t>
  </si>
  <si>
    <t>แผนงานการเกษตร  งานอนุรักษ์แหล่งน้ำและป่าไม้</t>
  </si>
  <si>
    <t>แผนงานงบกลาง  งานงบกลาง</t>
  </si>
  <si>
    <t>สมทบประกันสังคม</t>
  </si>
  <si>
    <t>เบี้ยผู้สูงอายุ</t>
  </si>
  <si>
    <t>เบี้อยผู้พิการ</t>
  </si>
  <si>
    <t>เบี้ยผู้ติดเชื้อ</t>
  </si>
  <si>
    <t>สำรองจ่าย</t>
  </si>
  <si>
    <t>รายจ่ายตามข้อผูกพัน</t>
  </si>
  <si>
    <t>เงินช่วยเหลือพิเศษ</t>
  </si>
  <si>
    <t>กบท.</t>
  </si>
  <si>
    <t>ชคบ.</t>
  </si>
  <si>
    <t>รายจ่ายอื่นๆ</t>
  </si>
  <si>
    <t>รายงานผลการดำเนินงานรายไตรมาสที่ 2 (เดือนมกราคม -เดือนมีนาคม 2561)</t>
  </si>
  <si>
    <t>เงินอุดหนุนเฉพาะกิจจากหน่วยงานอื่น(โครงการส่งเสริมคุณภาพผู้พิการ)</t>
  </si>
  <si>
    <t>ณ วันที่  31 มีนาคม 2561</t>
  </si>
  <si>
    <t>ตั้งแต่วันที่ 1 มกราคม 2561 ถึง 31 มีนาคม 2561  (ไตรมาสที่ 2)</t>
  </si>
  <si>
    <t xml:space="preserve">แผนงานบริหารงานทั่วไป   </t>
  </si>
  <si>
    <t>งานบริหารทั่วไป</t>
  </si>
  <si>
    <t>งานแผนสถิติฯ</t>
  </si>
  <si>
    <t>บริหารงานคลัง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</si>
</sst>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Niramit AS"/>
      <family val="0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10"/>
      <name val="TH SarabunPSK"/>
      <family val="2"/>
    </font>
    <font>
      <sz val="12"/>
      <color indexed="60"/>
      <name val="TH SarabunPSK"/>
      <family val="2"/>
    </font>
    <font>
      <sz val="13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rgb="FFC00000"/>
      <name val="TH SarabunPSK"/>
      <family val="2"/>
    </font>
    <font>
      <sz val="13"/>
      <color theme="1"/>
      <name val="TH SarabunPSK"/>
      <family val="2"/>
    </font>
    <font>
      <sz val="10"/>
      <color theme="1"/>
      <name val="TH SarabunPSK"/>
      <family val="2"/>
    </font>
    <font>
      <sz val="11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43" fontId="50" fillId="0" borderId="0" xfId="36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43" fontId="50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43" fontId="51" fillId="0" borderId="0" xfId="0" applyNumberFormat="1" applyFont="1" applyAlignment="1">
      <alignment/>
    </xf>
    <xf numFmtId="43" fontId="51" fillId="0" borderId="0" xfId="36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43" fontId="52" fillId="0" borderId="0" xfId="36" applyFont="1" applyBorder="1" applyAlignment="1">
      <alignment/>
    </xf>
    <xf numFmtId="43" fontId="3" fillId="0" borderId="0" xfId="36" applyFont="1" applyBorder="1" applyAlignment="1">
      <alignment/>
    </xf>
    <xf numFmtId="43" fontId="51" fillId="0" borderId="0" xfId="0" applyNumberFormat="1" applyFont="1" applyBorder="1" applyAlignment="1">
      <alignment/>
    </xf>
    <xf numFmtId="43" fontId="53" fillId="0" borderId="0" xfId="36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Alignment="1">
      <alignment horizontal="center"/>
    </xf>
    <xf numFmtId="43" fontId="54" fillId="0" borderId="14" xfId="36" applyFont="1" applyBorder="1" applyAlignment="1">
      <alignment/>
    </xf>
    <xf numFmtId="43" fontId="54" fillId="0" borderId="13" xfId="36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43" fontId="5" fillId="0" borderId="17" xfId="36" applyFont="1" applyBorder="1" applyAlignment="1">
      <alignment/>
    </xf>
    <xf numFmtId="43" fontId="54" fillId="0" borderId="16" xfId="36" applyFont="1" applyBorder="1" applyAlignment="1">
      <alignment/>
    </xf>
    <xf numFmtId="43" fontId="54" fillId="0" borderId="17" xfId="36" applyFont="1" applyBorder="1" applyAlignment="1">
      <alignment/>
    </xf>
    <xf numFmtId="43" fontId="5" fillId="0" borderId="16" xfId="36" applyFont="1" applyBorder="1" applyAlignment="1">
      <alignment/>
    </xf>
    <xf numFmtId="0" fontId="54" fillId="0" borderId="18" xfId="0" applyFont="1" applyBorder="1" applyAlignment="1">
      <alignment horizontal="center"/>
    </xf>
    <xf numFmtId="43" fontId="54" fillId="0" borderId="11" xfId="36" applyFont="1" applyBorder="1" applyAlignment="1">
      <alignment/>
    </xf>
    <xf numFmtId="0" fontId="54" fillId="0" borderId="0" xfId="0" applyFont="1" applyAlignment="1">
      <alignment/>
    </xf>
    <xf numFmtId="43" fontId="54" fillId="0" borderId="0" xfId="36" applyFont="1" applyAlignment="1">
      <alignment/>
    </xf>
    <xf numFmtId="43" fontId="54" fillId="0" borderId="0" xfId="0" applyNumberFormat="1" applyFont="1" applyAlignment="1">
      <alignment/>
    </xf>
    <xf numFmtId="43" fontId="54" fillId="0" borderId="0" xfId="0" applyNumberFormat="1" applyFont="1" applyBorder="1" applyAlignment="1">
      <alignment/>
    </xf>
    <xf numFmtId="43" fontId="54" fillId="0" borderId="0" xfId="36" applyFont="1" applyBorder="1" applyAlignment="1">
      <alignment/>
    </xf>
    <xf numFmtId="43" fontId="5" fillId="0" borderId="17" xfId="36" applyFont="1" applyBorder="1" applyAlignment="1">
      <alignment horizontal="center"/>
    </xf>
    <xf numFmtId="0" fontId="49" fillId="0" borderId="0" xfId="0" applyFont="1" applyAlignment="1">
      <alignment shrinkToFi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shrinkToFit="1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9" fillId="0" borderId="0" xfId="0" applyFont="1" applyFill="1" applyAlignment="1">
      <alignment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wrapText="1" shrinkToFit="1"/>
    </xf>
    <xf numFmtId="0" fontId="49" fillId="0" borderId="11" xfId="0" applyFont="1" applyFill="1" applyBorder="1" applyAlignment="1">
      <alignment shrinkToFit="1"/>
    </xf>
    <xf numFmtId="43" fontId="49" fillId="0" borderId="11" xfId="36" applyFont="1" applyFill="1" applyBorder="1" applyAlignment="1">
      <alignment shrinkToFi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3" fontId="4" fillId="0" borderId="0" xfId="36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43" fontId="4" fillId="0" borderId="19" xfId="36" applyFont="1" applyFill="1" applyBorder="1" applyAlignment="1">
      <alignment/>
    </xf>
    <xf numFmtId="43" fontId="4" fillId="0" borderId="20" xfId="36" applyFont="1" applyFill="1" applyBorder="1" applyAlignment="1">
      <alignment/>
    </xf>
    <xf numFmtId="0" fontId="48" fillId="0" borderId="0" xfId="0" applyFont="1" applyAlignment="1">
      <alignment shrinkToFit="1"/>
    </xf>
    <xf numFmtId="43" fontId="48" fillId="0" borderId="0" xfId="36" applyFont="1" applyAlignment="1">
      <alignment/>
    </xf>
    <xf numFmtId="0" fontId="48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0" fillId="0" borderId="0" xfId="0" applyFont="1" applyAlignment="1">
      <alignment horizontal="right"/>
    </xf>
    <xf numFmtId="43" fontId="50" fillId="0" borderId="21" xfId="0" applyNumberFormat="1" applyFont="1" applyBorder="1" applyAlignment="1">
      <alignment/>
    </xf>
    <xf numFmtId="0" fontId="49" fillId="0" borderId="11" xfId="0" applyFont="1" applyFill="1" applyBorder="1" applyAlignment="1">
      <alignment horizontal="center" shrinkToFit="1"/>
    </xf>
    <xf numFmtId="0" fontId="55" fillId="0" borderId="0" xfId="0" applyFont="1" applyAlignment="1">
      <alignment shrinkToFit="1"/>
    </xf>
    <xf numFmtId="0" fontId="54" fillId="0" borderId="22" xfId="0" applyFont="1" applyBorder="1" applyAlignment="1">
      <alignment shrinkToFit="1"/>
    </xf>
    <xf numFmtId="0" fontId="54" fillId="0" borderId="23" xfId="0" applyFont="1" applyBorder="1" applyAlignment="1">
      <alignment shrinkToFit="1"/>
    </xf>
    <xf numFmtId="0" fontId="54" fillId="0" borderId="24" xfId="0" applyFont="1" applyBorder="1" applyAlignment="1">
      <alignment shrinkToFit="1"/>
    </xf>
    <xf numFmtId="43" fontId="54" fillId="0" borderId="24" xfId="36" applyFont="1" applyBorder="1" applyAlignment="1">
      <alignment shrinkToFit="1"/>
    </xf>
    <xf numFmtId="43" fontId="54" fillId="0" borderId="25" xfId="36" applyFont="1" applyBorder="1" applyAlignment="1">
      <alignment shrinkToFit="1"/>
    </xf>
    <xf numFmtId="43" fontId="54" fillId="0" borderId="26" xfId="36" applyFont="1" applyBorder="1" applyAlignment="1">
      <alignment shrinkToFit="1"/>
    </xf>
    <xf numFmtId="0" fontId="54" fillId="0" borderId="27" xfId="0" applyFont="1" applyBorder="1" applyAlignment="1">
      <alignment shrinkToFit="1"/>
    </xf>
    <xf numFmtId="43" fontId="54" fillId="0" borderId="27" xfId="36" applyFont="1" applyBorder="1" applyAlignment="1">
      <alignment shrinkToFit="1"/>
    </xf>
    <xf numFmtId="43" fontId="54" fillId="0" borderId="28" xfId="36" applyFont="1" applyBorder="1" applyAlignment="1">
      <alignment shrinkToFit="1"/>
    </xf>
    <xf numFmtId="43" fontId="54" fillId="0" borderId="29" xfId="36" applyFont="1" applyBorder="1" applyAlignment="1">
      <alignment shrinkToFit="1"/>
    </xf>
    <xf numFmtId="43" fontId="54" fillId="0" borderId="11" xfId="0" applyNumberFormat="1" applyFont="1" applyBorder="1" applyAlignment="1">
      <alignment shrinkToFit="1"/>
    </xf>
    <xf numFmtId="0" fontId="54" fillId="0" borderId="11" xfId="0" applyFont="1" applyBorder="1" applyAlignment="1">
      <alignment horizontal="center" shrinkToFit="1"/>
    </xf>
    <xf numFmtId="0" fontId="54" fillId="0" borderId="30" xfId="0" applyFont="1" applyBorder="1" applyAlignment="1">
      <alignment shrinkToFit="1"/>
    </xf>
    <xf numFmtId="43" fontId="54" fillId="0" borderId="30" xfId="36" applyFont="1" applyBorder="1" applyAlignment="1">
      <alignment shrinkToFit="1"/>
    </xf>
    <xf numFmtId="0" fontId="54" fillId="0" borderId="31" xfId="0" applyFont="1" applyBorder="1" applyAlignment="1">
      <alignment shrinkToFit="1"/>
    </xf>
    <xf numFmtId="0" fontId="54" fillId="0" borderId="32" xfId="0" applyFont="1" applyBorder="1" applyAlignment="1">
      <alignment shrinkToFit="1"/>
    </xf>
    <xf numFmtId="0" fontId="54" fillId="0" borderId="33" xfId="0" applyFont="1" applyBorder="1" applyAlignment="1">
      <alignment shrinkToFit="1"/>
    </xf>
    <xf numFmtId="43" fontId="54" fillId="0" borderId="33" xfId="36" applyFont="1" applyBorder="1" applyAlignment="1">
      <alignment shrinkToFit="1"/>
    </xf>
    <xf numFmtId="43" fontId="54" fillId="0" borderId="34" xfId="36" applyFont="1" applyBorder="1" applyAlignment="1">
      <alignment shrinkToFit="1"/>
    </xf>
    <xf numFmtId="43" fontId="54" fillId="0" borderId="35" xfId="36" applyFont="1" applyBorder="1" applyAlignment="1">
      <alignment shrinkToFit="1"/>
    </xf>
    <xf numFmtId="0" fontId="55" fillId="0" borderId="11" xfId="0" applyFont="1" applyBorder="1" applyAlignment="1">
      <alignment horizontal="center" vertical="center" wrapText="1" shrinkToFit="1"/>
    </xf>
    <xf numFmtId="0" fontId="55" fillId="0" borderId="11" xfId="0" applyFont="1" applyBorder="1" applyAlignment="1">
      <alignment horizontal="center" vertical="center" shrinkToFit="1"/>
    </xf>
    <xf numFmtId="43" fontId="54" fillId="0" borderId="25" xfId="0" applyNumberFormat="1" applyFont="1" applyBorder="1" applyAlignment="1">
      <alignment shrinkToFit="1"/>
    </xf>
    <xf numFmtId="43" fontId="54" fillId="0" borderId="28" xfId="0" applyNumberFormat="1" applyFont="1" applyBorder="1" applyAlignment="1">
      <alignment shrinkToFit="1"/>
    </xf>
    <xf numFmtId="0" fontId="51" fillId="0" borderId="0" xfId="0" applyFont="1" applyFill="1" applyAlignment="1">
      <alignment shrinkToFit="1"/>
    </xf>
    <xf numFmtId="43" fontId="51" fillId="0" borderId="0" xfId="36" applyFont="1" applyFill="1" applyAlignment="1">
      <alignment shrinkToFit="1"/>
    </xf>
    <xf numFmtId="0" fontId="51" fillId="0" borderId="11" xfId="0" applyFont="1" applyFill="1" applyBorder="1" applyAlignment="1">
      <alignment horizontal="center" vertical="center" shrinkToFit="1"/>
    </xf>
    <xf numFmtId="17" fontId="55" fillId="0" borderId="11" xfId="0" applyNumberFormat="1" applyFont="1" applyFill="1" applyBorder="1" applyAlignment="1">
      <alignment horizontal="center" vertical="center" wrapText="1" shrinkToFit="1"/>
    </xf>
    <xf numFmtId="0" fontId="51" fillId="0" borderId="11" xfId="0" applyFont="1" applyFill="1" applyBorder="1" applyAlignment="1">
      <alignment horizontal="center" shrinkToFit="1"/>
    </xf>
    <xf numFmtId="0" fontId="51" fillId="0" borderId="0" xfId="0" applyFont="1" applyFill="1" applyAlignment="1">
      <alignment horizontal="center" shrinkToFit="1"/>
    </xf>
    <xf numFmtId="43" fontId="51" fillId="0" borderId="0" xfId="36" applyFont="1" applyFill="1" applyAlignment="1">
      <alignment horizontal="center" shrinkToFit="1"/>
    </xf>
    <xf numFmtId="0" fontId="53" fillId="0" borderId="11" xfId="0" applyFont="1" applyFill="1" applyBorder="1" applyAlignment="1">
      <alignment shrinkToFit="1"/>
    </xf>
    <xf numFmtId="0" fontId="51" fillId="0" borderId="11" xfId="0" applyFont="1" applyFill="1" applyBorder="1" applyAlignment="1">
      <alignment shrinkToFit="1"/>
    </xf>
    <xf numFmtId="43" fontId="51" fillId="0" borderId="0" xfId="0" applyNumberFormat="1" applyFont="1" applyFill="1" applyAlignment="1">
      <alignment shrinkToFit="1"/>
    </xf>
    <xf numFmtId="0" fontId="56" fillId="0" borderId="0" xfId="0" applyFont="1" applyFill="1" applyAlignment="1">
      <alignment shrinkToFit="1"/>
    </xf>
    <xf numFmtId="43" fontId="51" fillId="0" borderId="11" xfId="36" applyFont="1" applyFill="1" applyBorder="1" applyAlignment="1">
      <alignment shrinkToFit="1"/>
    </xf>
    <xf numFmtId="43" fontId="51" fillId="33" borderId="11" xfId="36" applyFont="1" applyFill="1" applyBorder="1" applyAlignment="1">
      <alignment shrinkToFit="1"/>
    </xf>
    <xf numFmtId="0" fontId="53" fillId="0" borderId="11" xfId="0" applyFont="1" applyFill="1" applyBorder="1" applyAlignment="1">
      <alignment horizontal="center" shrinkToFit="1"/>
    </xf>
    <xf numFmtId="0" fontId="52" fillId="0" borderId="11" xfId="0" applyFont="1" applyFill="1" applyBorder="1" applyAlignment="1">
      <alignment shrinkToFit="1"/>
    </xf>
    <xf numFmtId="43" fontId="51" fillId="34" borderId="11" xfId="36" applyFont="1" applyFill="1" applyBorder="1" applyAlignment="1">
      <alignment shrinkToFit="1"/>
    </xf>
    <xf numFmtId="43" fontId="3" fillId="0" borderId="11" xfId="36" applyFont="1" applyFill="1" applyBorder="1" applyAlignment="1">
      <alignment shrinkToFit="1"/>
    </xf>
    <xf numFmtId="43" fontId="51" fillId="0" borderId="11" xfId="0" applyNumberFormat="1" applyFont="1" applyFill="1" applyBorder="1" applyAlignment="1">
      <alignment shrinkToFit="1"/>
    </xf>
    <xf numFmtId="43" fontId="52" fillId="0" borderId="11" xfId="36" applyFont="1" applyFill="1" applyBorder="1" applyAlignment="1">
      <alignment shrinkToFit="1"/>
    </xf>
    <xf numFmtId="43" fontId="51" fillId="0" borderId="11" xfId="36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left" shrinkToFit="1"/>
    </xf>
    <xf numFmtId="0" fontId="52" fillId="0" borderId="11" xfId="0" applyFont="1" applyFill="1" applyBorder="1" applyAlignment="1">
      <alignment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shrinkToFit="1"/>
    </xf>
    <xf numFmtId="43" fontId="51" fillId="0" borderId="0" xfId="36" applyFont="1" applyFill="1" applyBorder="1" applyAlignment="1">
      <alignment shrinkToFit="1"/>
    </xf>
    <xf numFmtId="0" fontId="5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 wrapText="1" shrinkToFit="1"/>
    </xf>
    <xf numFmtId="0" fontId="55" fillId="0" borderId="38" xfId="0" applyFont="1" applyBorder="1" applyAlignment="1">
      <alignment horizontal="center" vertical="center" wrapText="1" shrinkToFit="1"/>
    </xf>
    <xf numFmtId="0" fontId="55" fillId="0" borderId="11" xfId="0" applyFont="1" applyBorder="1" applyAlignment="1">
      <alignment horizontal="center" vertical="center" wrapText="1" shrinkToFit="1"/>
    </xf>
    <xf numFmtId="0" fontId="49" fillId="0" borderId="0" xfId="0" applyFont="1" applyFill="1" applyAlignment="1">
      <alignment horizontal="center" shrinkToFit="1"/>
    </xf>
    <xf numFmtId="0" fontId="49" fillId="0" borderId="19" xfId="0" applyFont="1" applyFill="1" applyBorder="1" applyAlignment="1">
      <alignment horizontal="center" shrinkToFit="1"/>
    </xf>
    <xf numFmtId="0" fontId="49" fillId="0" borderId="36" xfId="0" applyFont="1" applyFill="1" applyBorder="1" applyAlignment="1">
      <alignment horizontal="center" shrinkToFit="1"/>
    </xf>
    <xf numFmtId="0" fontId="49" fillId="0" borderId="18" xfId="0" applyFont="1" applyFill="1" applyBorder="1" applyAlignment="1">
      <alignment horizontal="center" shrinkToFit="1"/>
    </xf>
    <xf numFmtId="0" fontId="49" fillId="0" borderId="37" xfId="0" applyFont="1" applyFill="1" applyBorder="1" applyAlignment="1">
      <alignment horizontal="center" shrinkToFit="1"/>
    </xf>
    <xf numFmtId="0" fontId="49" fillId="0" borderId="0" xfId="0" applyFont="1" applyAlignment="1">
      <alignment horizontal="center" shrinkToFit="1"/>
    </xf>
    <xf numFmtId="0" fontId="49" fillId="0" borderId="0" xfId="0" applyFont="1" applyAlignment="1">
      <alignment horizontal="left" shrinkToFi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1" fillId="0" borderId="18" xfId="0" applyFont="1" applyFill="1" applyBorder="1" applyAlignment="1">
      <alignment horizontal="center" shrinkToFit="1"/>
    </xf>
    <xf numFmtId="0" fontId="51" fillId="0" borderId="0" xfId="0" applyFont="1" applyFill="1" applyAlignment="1">
      <alignment horizontal="center" shrinkToFit="1"/>
    </xf>
    <xf numFmtId="0" fontId="51" fillId="0" borderId="0" xfId="0" applyFont="1" applyFill="1" applyBorder="1" applyAlignment="1">
      <alignment horizontal="center" shrinkToFit="1"/>
    </xf>
    <xf numFmtId="0" fontId="51" fillId="0" borderId="19" xfId="0" applyFont="1" applyFill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8.7109375" style="2" customWidth="1"/>
    <col min="2" max="2" width="24.28125" style="2" customWidth="1"/>
    <col min="3" max="3" width="10.421875" style="3" customWidth="1"/>
    <col min="4" max="5" width="13.57421875" style="2" customWidth="1"/>
    <col min="6" max="6" width="16.8515625" style="2" customWidth="1"/>
    <col min="7" max="7" width="14.421875" style="2" customWidth="1"/>
    <col min="8" max="8" width="11.57421875" style="2" customWidth="1"/>
    <col min="9" max="9" width="12.7109375" style="2" customWidth="1"/>
    <col min="10" max="10" width="13.140625" style="2" customWidth="1"/>
    <col min="11" max="11" width="11.7109375" style="2" bestFit="1" customWidth="1"/>
    <col min="12" max="12" width="12.421875" style="2" customWidth="1"/>
    <col min="13" max="16384" width="9.00390625" style="2" customWidth="1"/>
  </cols>
  <sheetData>
    <row r="1" spans="1:5" ht="18.75" customHeight="1">
      <c r="A1" s="119" t="s">
        <v>292</v>
      </c>
      <c r="B1" s="119"/>
      <c r="C1" s="119"/>
      <c r="D1" s="119"/>
      <c r="E1" s="119"/>
    </row>
    <row r="2" spans="1:5" s="9" customFormat="1" ht="17.25">
      <c r="A2" s="118" t="s">
        <v>0</v>
      </c>
      <c r="B2" s="118"/>
      <c r="C2" s="118"/>
      <c r="D2" s="118"/>
      <c r="E2" s="118"/>
    </row>
    <row r="3" spans="1:5" s="9" customFormat="1" ht="17.25">
      <c r="A3" s="118" t="s">
        <v>18</v>
      </c>
      <c r="B3" s="118"/>
      <c r="C3" s="118"/>
      <c r="D3" s="118"/>
      <c r="E3" s="118"/>
    </row>
    <row r="4" spans="1:5" s="9" customFormat="1" ht="17.25">
      <c r="A4" s="118" t="s">
        <v>294</v>
      </c>
      <c r="B4" s="118"/>
      <c r="C4" s="118"/>
      <c r="D4" s="118"/>
      <c r="E4" s="118"/>
    </row>
    <row r="5" spans="1:5" s="9" customFormat="1" ht="17.25">
      <c r="A5" s="120" t="s">
        <v>2</v>
      </c>
      <c r="B5" s="120"/>
      <c r="C5" s="18" t="s">
        <v>3</v>
      </c>
      <c r="D5" s="18" t="s">
        <v>19</v>
      </c>
      <c r="E5" s="18" t="s">
        <v>20</v>
      </c>
    </row>
    <row r="6" spans="1:5" s="9" customFormat="1" ht="17.25">
      <c r="A6" s="19" t="s">
        <v>21</v>
      </c>
      <c r="B6" s="20"/>
      <c r="C6" s="21">
        <v>11011000</v>
      </c>
      <c r="D6" s="22">
        <v>0</v>
      </c>
      <c r="E6" s="23"/>
    </row>
    <row r="7" spans="1:7" s="9" customFormat="1" ht="17.25">
      <c r="A7" s="24" t="s">
        <v>22</v>
      </c>
      <c r="B7" s="25"/>
      <c r="C7" s="21">
        <v>11012001</v>
      </c>
      <c r="D7" s="26">
        <v>13977947.09</v>
      </c>
      <c r="E7" s="27"/>
      <c r="F7" s="10"/>
      <c r="G7" s="11"/>
    </row>
    <row r="8" spans="1:7" s="9" customFormat="1" ht="17.25">
      <c r="A8" s="24" t="s">
        <v>23</v>
      </c>
      <c r="B8" s="25"/>
      <c r="C8" s="21">
        <v>11012001</v>
      </c>
      <c r="D8" s="26">
        <v>97863.31</v>
      </c>
      <c r="E8" s="27"/>
      <c r="G8" s="10"/>
    </row>
    <row r="9" spans="1:5" s="9" customFormat="1" ht="17.25">
      <c r="A9" s="24" t="s">
        <v>24</v>
      </c>
      <c r="B9" s="25"/>
      <c r="C9" s="21">
        <v>11012003</v>
      </c>
      <c r="D9" s="37">
        <v>0</v>
      </c>
      <c r="E9" s="27"/>
    </row>
    <row r="10" spans="1:5" s="9" customFormat="1" ht="17.25">
      <c r="A10" s="24" t="s">
        <v>15</v>
      </c>
      <c r="B10" s="25"/>
      <c r="C10" s="21">
        <v>11041000</v>
      </c>
      <c r="D10" s="37">
        <v>0</v>
      </c>
      <c r="E10" s="27"/>
    </row>
    <row r="11" spans="1:8" s="9" customFormat="1" ht="17.25">
      <c r="A11" s="24" t="s">
        <v>34</v>
      </c>
      <c r="B11" s="25"/>
      <c r="C11" s="21">
        <v>11043001</v>
      </c>
      <c r="D11" s="37">
        <v>3950</v>
      </c>
      <c r="E11" s="27"/>
      <c r="G11" s="12"/>
      <c r="H11" s="12"/>
    </row>
    <row r="12" spans="1:8" s="9" customFormat="1" ht="17.25">
      <c r="A12" s="24" t="s">
        <v>33</v>
      </c>
      <c r="B12" s="25"/>
      <c r="C12" s="21">
        <v>11043002</v>
      </c>
      <c r="D12" s="37">
        <v>40295.06</v>
      </c>
      <c r="E12" s="27"/>
      <c r="G12" s="12"/>
      <c r="H12" s="12"/>
    </row>
    <row r="13" spans="1:8" s="9" customFormat="1" ht="17.25">
      <c r="A13" s="24" t="s">
        <v>35</v>
      </c>
      <c r="B13" s="25"/>
      <c r="C13" s="21">
        <v>11043003</v>
      </c>
      <c r="D13" s="37">
        <v>140</v>
      </c>
      <c r="E13" s="27"/>
      <c r="G13" s="12"/>
      <c r="H13" s="12"/>
    </row>
    <row r="14" spans="1:8" s="9" customFormat="1" ht="17.25">
      <c r="A14" s="24" t="s">
        <v>58</v>
      </c>
      <c r="B14" s="25"/>
      <c r="C14" s="21">
        <v>11045000</v>
      </c>
      <c r="D14" s="37">
        <v>560000</v>
      </c>
      <c r="E14" s="27"/>
      <c r="G14" s="12"/>
      <c r="H14" s="12"/>
    </row>
    <row r="15" spans="1:10" s="9" customFormat="1" ht="17.25">
      <c r="A15" s="24" t="s">
        <v>16</v>
      </c>
      <c r="B15" s="25"/>
      <c r="C15" s="21">
        <v>51100000</v>
      </c>
      <c r="D15" s="26">
        <v>4323428</v>
      </c>
      <c r="E15" s="27"/>
      <c r="F15" s="13"/>
      <c r="G15" s="14"/>
      <c r="J15" s="15"/>
    </row>
    <row r="16" spans="1:10" s="9" customFormat="1" ht="17.25">
      <c r="A16" s="24" t="s">
        <v>5</v>
      </c>
      <c r="B16" s="25"/>
      <c r="C16" s="21">
        <v>52100000</v>
      </c>
      <c r="D16" s="26">
        <v>1328760</v>
      </c>
      <c r="E16" s="27"/>
      <c r="G16" s="15"/>
      <c r="J16" s="15"/>
    </row>
    <row r="17" spans="1:10" s="9" customFormat="1" ht="17.25">
      <c r="A17" s="24" t="s">
        <v>6</v>
      </c>
      <c r="B17" s="25"/>
      <c r="C17" s="21">
        <v>52200000</v>
      </c>
      <c r="D17" s="26">
        <v>2806206</v>
      </c>
      <c r="E17" s="27"/>
      <c r="G17" s="15"/>
      <c r="J17" s="15"/>
    </row>
    <row r="18" spans="1:10" s="9" customFormat="1" ht="17.25">
      <c r="A18" s="24" t="s">
        <v>7</v>
      </c>
      <c r="B18" s="25"/>
      <c r="C18" s="21">
        <v>53100000</v>
      </c>
      <c r="D18" s="26">
        <v>66250</v>
      </c>
      <c r="E18" s="27"/>
      <c r="G18" s="15"/>
      <c r="J18" s="15"/>
    </row>
    <row r="19" spans="1:10" s="9" customFormat="1" ht="17.25">
      <c r="A19" s="24" t="s">
        <v>8</v>
      </c>
      <c r="B19" s="25"/>
      <c r="C19" s="21">
        <v>53200000</v>
      </c>
      <c r="D19" s="26">
        <v>1308376.26</v>
      </c>
      <c r="E19" s="27"/>
      <c r="G19" s="15"/>
      <c r="J19" s="15"/>
    </row>
    <row r="20" spans="1:10" s="9" customFormat="1" ht="17.25">
      <c r="A20" s="24" t="s">
        <v>9</v>
      </c>
      <c r="B20" s="25"/>
      <c r="C20" s="21">
        <v>53300000</v>
      </c>
      <c r="D20" s="26">
        <v>522864.36</v>
      </c>
      <c r="E20" s="27"/>
      <c r="G20" s="15"/>
      <c r="I20" s="10"/>
      <c r="J20" s="15"/>
    </row>
    <row r="21" spans="1:10" s="9" customFormat="1" ht="17.25">
      <c r="A21" s="24" t="s">
        <v>10</v>
      </c>
      <c r="B21" s="25"/>
      <c r="C21" s="21">
        <v>53400000</v>
      </c>
      <c r="D21" s="26">
        <v>86941.05</v>
      </c>
      <c r="E21" s="27"/>
      <c r="G21" s="15"/>
      <c r="J21" s="15"/>
    </row>
    <row r="22" spans="1:10" s="9" customFormat="1" ht="17.25">
      <c r="A22" s="24" t="s">
        <v>11</v>
      </c>
      <c r="B22" s="25"/>
      <c r="C22" s="21">
        <v>54100000</v>
      </c>
      <c r="D22" s="26">
        <v>60600</v>
      </c>
      <c r="E22" s="27"/>
      <c r="G22" s="16"/>
      <c r="J22" s="15"/>
    </row>
    <row r="23" spans="1:5" s="9" customFormat="1" ht="17.25">
      <c r="A23" s="24" t="s">
        <v>12</v>
      </c>
      <c r="B23" s="25"/>
      <c r="C23" s="21">
        <v>54200000</v>
      </c>
      <c r="D23" s="26">
        <v>0</v>
      </c>
      <c r="E23" s="27"/>
    </row>
    <row r="24" spans="1:10" s="9" customFormat="1" ht="17.25">
      <c r="A24" s="24" t="s">
        <v>13</v>
      </c>
      <c r="B24" s="25"/>
      <c r="C24" s="21">
        <v>56100000</v>
      </c>
      <c r="D24" s="26">
        <v>1117000</v>
      </c>
      <c r="E24" s="27"/>
      <c r="F24" s="10"/>
      <c r="G24" s="15"/>
      <c r="J24" s="15"/>
    </row>
    <row r="25" spans="1:7" s="9" customFormat="1" ht="17.25">
      <c r="A25" s="24" t="s">
        <v>25</v>
      </c>
      <c r="B25" s="25"/>
      <c r="C25" s="21">
        <v>55100000</v>
      </c>
      <c r="D25" s="26">
        <v>0</v>
      </c>
      <c r="E25" s="27"/>
      <c r="G25" s="17"/>
    </row>
    <row r="26" spans="1:7" s="9" customFormat="1" ht="17.25">
      <c r="A26" s="24" t="s">
        <v>293</v>
      </c>
      <c r="B26" s="25"/>
      <c r="C26" s="43">
        <v>44100002</v>
      </c>
      <c r="D26" s="26"/>
      <c r="E26" s="27">
        <v>19350</v>
      </c>
      <c r="G26" s="17"/>
    </row>
    <row r="27" spans="1:7" s="9" customFormat="1" ht="17.25">
      <c r="A27" s="24" t="s">
        <v>26</v>
      </c>
      <c r="B27" s="25"/>
      <c r="C27" s="21">
        <v>40000000</v>
      </c>
      <c r="D27" s="26"/>
      <c r="E27" s="29">
        <v>18524515.44</v>
      </c>
      <c r="G27" s="11"/>
    </row>
    <row r="28" spans="1:7" s="9" customFormat="1" ht="17.25">
      <c r="A28" s="24" t="s">
        <v>51</v>
      </c>
      <c r="B28" s="25"/>
      <c r="C28" s="21">
        <v>21040001</v>
      </c>
      <c r="D28" s="26"/>
      <c r="E28" s="29">
        <v>2662.86</v>
      </c>
      <c r="G28" s="11"/>
    </row>
    <row r="29" spans="1:7" s="9" customFormat="1" ht="17.25">
      <c r="A29" s="24" t="s">
        <v>53</v>
      </c>
      <c r="B29" s="25"/>
      <c r="C29" s="21">
        <v>21040004</v>
      </c>
      <c r="D29" s="28"/>
      <c r="E29" s="29">
        <v>32697.79</v>
      </c>
      <c r="G29" s="11"/>
    </row>
    <row r="30" spans="1:7" s="9" customFormat="1" ht="17.25">
      <c r="A30" s="24" t="s">
        <v>52</v>
      </c>
      <c r="B30" s="25"/>
      <c r="C30" s="21">
        <v>21040005</v>
      </c>
      <c r="D30" s="28"/>
      <c r="E30" s="29">
        <v>56349.95</v>
      </c>
      <c r="G30" s="11"/>
    </row>
    <row r="31" spans="1:7" s="9" customFormat="1" ht="17.25">
      <c r="A31" s="24" t="s">
        <v>54</v>
      </c>
      <c r="B31" s="25"/>
      <c r="C31" s="21">
        <v>21040008</v>
      </c>
      <c r="D31" s="28"/>
      <c r="E31" s="29">
        <v>336872</v>
      </c>
      <c r="G31" s="11"/>
    </row>
    <row r="32" spans="1:5" s="9" customFormat="1" ht="17.25">
      <c r="A32" s="24" t="s">
        <v>55</v>
      </c>
      <c r="B32" s="25"/>
      <c r="C32" s="21">
        <v>21040013</v>
      </c>
      <c r="D32" s="28"/>
      <c r="E32" s="29">
        <v>0</v>
      </c>
    </row>
    <row r="33" spans="1:5" s="9" customFormat="1" ht="17.25">
      <c r="A33" s="24" t="s">
        <v>57</v>
      </c>
      <c r="B33" s="25"/>
      <c r="C33" s="21">
        <v>21040016</v>
      </c>
      <c r="D33" s="28"/>
      <c r="E33" s="29">
        <v>657863.31</v>
      </c>
    </row>
    <row r="34" spans="1:5" s="9" customFormat="1" ht="17.25">
      <c r="A34" s="24" t="s">
        <v>14</v>
      </c>
      <c r="B34" s="25"/>
      <c r="C34" s="21">
        <v>31000000</v>
      </c>
      <c r="D34" s="28"/>
      <c r="E34" s="29">
        <v>5010869.84</v>
      </c>
    </row>
    <row r="35" spans="1:5" s="9" customFormat="1" ht="17.25">
      <c r="A35" s="24" t="s">
        <v>27</v>
      </c>
      <c r="B35" s="25"/>
      <c r="C35" s="21">
        <v>32000000</v>
      </c>
      <c r="D35" s="28"/>
      <c r="E35" s="29">
        <v>1659439.94</v>
      </c>
    </row>
    <row r="36" spans="1:5" s="9" customFormat="1" ht="17.25">
      <c r="A36" s="121" t="s">
        <v>17</v>
      </c>
      <c r="B36" s="122"/>
      <c r="C36" s="30"/>
      <c r="D36" s="31">
        <f>SUM(D6:D35)</f>
        <v>26300621.130000003</v>
      </c>
      <c r="E36" s="31">
        <f>SUM(E6:E35)</f>
        <v>26300621.13</v>
      </c>
    </row>
    <row r="37" spans="1:5" s="9" customFormat="1" ht="17.25">
      <c r="A37" s="32"/>
      <c r="B37" s="32"/>
      <c r="C37" s="21"/>
      <c r="D37" s="32"/>
      <c r="E37" s="32"/>
    </row>
    <row r="38" spans="1:5" s="9" customFormat="1" ht="17.25">
      <c r="A38" s="32"/>
      <c r="B38" s="33" t="s">
        <v>46</v>
      </c>
      <c r="C38" s="21"/>
      <c r="D38" s="34"/>
      <c r="E38" s="35">
        <f>D36-E36</f>
        <v>0</v>
      </c>
    </row>
    <row r="39" spans="1:5" s="9" customFormat="1" ht="17.25">
      <c r="A39" s="32"/>
      <c r="B39" s="33" t="s">
        <v>59</v>
      </c>
      <c r="C39" s="21"/>
      <c r="D39" s="36"/>
      <c r="E39" s="35"/>
    </row>
    <row r="40" spans="1:5" s="9" customFormat="1" ht="17.25">
      <c r="A40" s="32"/>
      <c r="B40" s="33" t="s">
        <v>32</v>
      </c>
      <c r="C40" s="21"/>
      <c r="D40" s="36"/>
      <c r="E40" s="35"/>
    </row>
    <row r="41" spans="1:5" s="9" customFormat="1" ht="17.25">
      <c r="A41" s="32"/>
      <c r="B41" s="33"/>
      <c r="C41" s="21"/>
      <c r="D41" s="36"/>
      <c r="E41" s="35"/>
    </row>
    <row r="42" spans="1:5" s="9" customFormat="1" ht="17.25">
      <c r="A42" s="32" t="s">
        <v>47</v>
      </c>
      <c r="B42" s="33"/>
      <c r="D42" s="21" t="s">
        <v>48</v>
      </c>
      <c r="E42" s="35"/>
    </row>
    <row r="43" spans="1:5" s="9" customFormat="1" ht="17.25">
      <c r="A43" s="32" t="s">
        <v>56</v>
      </c>
      <c r="B43" s="33"/>
      <c r="D43" s="21" t="s">
        <v>49</v>
      </c>
      <c r="E43" s="35"/>
    </row>
    <row r="44" spans="1:5" s="9" customFormat="1" ht="17.25">
      <c r="A44" s="32"/>
      <c r="B44" s="33"/>
      <c r="C44" s="21"/>
      <c r="D44" s="36"/>
      <c r="E44" s="35"/>
    </row>
    <row r="45" spans="1:5" s="9" customFormat="1" ht="17.25">
      <c r="A45" s="32"/>
      <c r="B45" s="32"/>
      <c r="C45" s="21"/>
      <c r="D45" s="32"/>
      <c r="E45" s="32"/>
    </row>
    <row r="46" spans="1:5" s="9" customFormat="1" ht="17.25">
      <c r="A46" s="32"/>
      <c r="B46" s="32"/>
      <c r="C46" s="21"/>
      <c r="D46" s="32"/>
      <c r="E46" s="32"/>
    </row>
    <row r="47" spans="1:5" s="9" customFormat="1" ht="17.25">
      <c r="A47" s="32"/>
      <c r="B47" s="32"/>
      <c r="C47" s="21"/>
      <c r="D47" s="32"/>
      <c r="E47" s="32"/>
    </row>
    <row r="48" spans="1:5" s="9" customFormat="1" ht="17.25">
      <c r="A48" s="32"/>
      <c r="B48" s="32"/>
      <c r="C48" s="21"/>
      <c r="D48" s="32"/>
      <c r="E48" s="32"/>
    </row>
    <row r="49" s="9" customFormat="1" ht="15.75">
      <c r="C49" s="12"/>
    </row>
    <row r="50" s="9" customFormat="1" ht="15.75">
      <c r="C50" s="12"/>
    </row>
    <row r="51" s="9" customFormat="1" ht="15.75">
      <c r="C51" s="12"/>
    </row>
  </sheetData>
  <sheetProtection/>
  <mergeCells count="6">
    <mergeCell ref="A2:E2"/>
    <mergeCell ref="A1:E1"/>
    <mergeCell ref="A3:E3"/>
    <mergeCell ref="A4:E4"/>
    <mergeCell ref="A5:B5"/>
    <mergeCell ref="A36:B36"/>
  </mergeCells>
  <printOptions/>
  <pageMargins left="0.37" right="0.11" top="0.71" bottom="0.39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9">
      <selection activeCell="A1" sqref="A1:P25"/>
    </sheetView>
  </sheetViews>
  <sheetFormatPr defaultColWidth="9.140625" defaultRowHeight="15"/>
  <cols>
    <col min="1" max="1" width="16.421875" style="32" customWidth="1"/>
    <col min="2" max="2" width="10.57421875" style="32" customWidth="1"/>
    <col min="3" max="3" width="8.421875" style="32" customWidth="1"/>
    <col min="4" max="5" width="7.421875" style="32" customWidth="1"/>
    <col min="6" max="6" width="8.8515625" style="32" customWidth="1"/>
    <col min="7" max="7" width="6.421875" style="32" customWidth="1"/>
    <col min="8" max="8" width="6.57421875" style="32" customWidth="1"/>
    <col min="9" max="9" width="6.421875" style="32" customWidth="1"/>
    <col min="10" max="10" width="7.57421875" style="32" customWidth="1"/>
    <col min="11" max="11" width="9.00390625" style="32" customWidth="1"/>
    <col min="12" max="12" width="7.8515625" style="32" customWidth="1"/>
    <col min="13" max="13" width="6.00390625" style="32" customWidth="1"/>
    <col min="14" max="14" width="5.8515625" style="32" customWidth="1"/>
    <col min="15" max="15" width="10.421875" style="32" customWidth="1"/>
    <col min="16" max="16" width="9.7109375" style="32" bestFit="1" customWidth="1"/>
    <col min="17" max="17" width="11.140625" style="32" customWidth="1"/>
    <col min="18" max="18" width="11.421875" style="32" customWidth="1"/>
    <col min="19" max="19" width="9.140625" style="32" bestFit="1" customWidth="1"/>
    <col min="20" max="23" width="9.00390625" style="32" customWidth="1"/>
    <col min="24" max="24" width="12.421875" style="32" customWidth="1"/>
    <col min="25" max="16384" width="9.00390625" style="32" customWidth="1"/>
  </cols>
  <sheetData>
    <row r="1" spans="1:15" ht="17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21.75" customHeight="1">
      <c r="A2" s="118" t="s">
        <v>150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21.75" customHeight="1">
      <c r="A3" s="118" t="s">
        <v>295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6" s="68" customFormat="1" ht="40.5" customHeight="1">
      <c r="A4" s="123" t="s">
        <v>64</v>
      </c>
      <c r="B4" s="123" t="s">
        <v>138</v>
      </c>
      <c r="C4" s="125" t="s">
        <v>151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s="68" customFormat="1" ht="40.5">
      <c r="A5" s="124"/>
      <c r="B5" s="124"/>
      <c r="C5" s="89" t="s">
        <v>66</v>
      </c>
      <c r="D5" s="89" t="s">
        <v>67</v>
      </c>
      <c r="E5" s="89" t="s">
        <v>139</v>
      </c>
      <c r="F5" s="90" t="s">
        <v>140</v>
      </c>
      <c r="G5" s="89" t="s">
        <v>141</v>
      </c>
      <c r="H5" s="89" t="s">
        <v>142</v>
      </c>
      <c r="I5" s="89" t="s">
        <v>143</v>
      </c>
      <c r="J5" s="89" t="s">
        <v>144</v>
      </c>
      <c r="K5" s="89" t="s">
        <v>145</v>
      </c>
      <c r="L5" s="89" t="s">
        <v>146</v>
      </c>
      <c r="M5" s="90" t="s">
        <v>147</v>
      </c>
      <c r="N5" s="89" t="s">
        <v>148</v>
      </c>
      <c r="O5" s="89" t="s">
        <v>16</v>
      </c>
      <c r="P5" s="90" t="s">
        <v>17</v>
      </c>
    </row>
    <row r="6" spans="1:16" ht="17.25">
      <c r="A6" s="69" t="s">
        <v>4</v>
      </c>
      <c r="B6" s="69"/>
      <c r="C6" s="82"/>
      <c r="D6" s="81"/>
      <c r="E6" s="81"/>
      <c r="F6" s="81"/>
      <c r="G6" s="83"/>
      <c r="H6" s="84"/>
      <c r="I6" s="84"/>
      <c r="J6" s="84"/>
      <c r="K6" s="84"/>
      <c r="L6" s="84"/>
      <c r="M6" s="84"/>
      <c r="N6" s="84"/>
      <c r="O6" s="84"/>
      <c r="P6" s="70"/>
    </row>
    <row r="7" spans="1:18" ht="17.25">
      <c r="A7" s="71" t="s">
        <v>41</v>
      </c>
      <c r="B7" s="71" t="s">
        <v>5</v>
      </c>
      <c r="C7" s="72" t="s">
        <v>79</v>
      </c>
      <c r="D7" s="72">
        <v>664380</v>
      </c>
      <c r="E7" s="72"/>
      <c r="F7" s="72"/>
      <c r="G7" s="73"/>
      <c r="H7" s="74"/>
      <c r="I7" s="74"/>
      <c r="J7" s="74"/>
      <c r="K7" s="74"/>
      <c r="L7" s="74"/>
      <c r="M7" s="74"/>
      <c r="N7" s="74"/>
      <c r="O7" s="74"/>
      <c r="P7" s="91">
        <f>SUM(D7:O7)</f>
        <v>664380</v>
      </c>
      <c r="Q7" s="33"/>
      <c r="R7" s="33"/>
    </row>
    <row r="8" spans="1:18" ht="17.25">
      <c r="A8" s="71"/>
      <c r="B8" s="71" t="s">
        <v>6</v>
      </c>
      <c r="C8" s="72"/>
      <c r="D8" s="72">
        <v>948705</v>
      </c>
      <c r="E8" s="72"/>
      <c r="F8" s="72">
        <v>246245</v>
      </c>
      <c r="G8" s="73"/>
      <c r="H8" s="74">
        <v>86910</v>
      </c>
      <c r="I8" s="74"/>
      <c r="J8" s="74"/>
      <c r="K8" s="74"/>
      <c r="L8" s="74">
        <v>139290</v>
      </c>
      <c r="M8" s="74"/>
      <c r="N8" s="74"/>
      <c r="O8" s="74"/>
      <c r="P8" s="91">
        <f aca="true" t="shared" si="0" ref="P8:P17">SUM(D8:O8)</f>
        <v>1421150</v>
      </c>
      <c r="Q8" s="33"/>
      <c r="R8" s="33"/>
    </row>
    <row r="9" spans="1:18" ht="17.25">
      <c r="A9" s="71" t="s">
        <v>42</v>
      </c>
      <c r="B9" s="71" t="s">
        <v>7</v>
      </c>
      <c r="C9" s="72"/>
      <c r="D9" s="72">
        <v>30050</v>
      </c>
      <c r="E9" s="72"/>
      <c r="F9" s="72">
        <v>10500</v>
      </c>
      <c r="G9" s="73"/>
      <c r="H9" s="74"/>
      <c r="I9" s="74"/>
      <c r="J9" s="74"/>
      <c r="K9" s="74"/>
      <c r="L9" s="74"/>
      <c r="M9" s="74"/>
      <c r="N9" s="74"/>
      <c r="O9" s="74"/>
      <c r="P9" s="91">
        <f t="shared" si="0"/>
        <v>40550</v>
      </c>
      <c r="Q9" s="33"/>
      <c r="R9" s="33"/>
    </row>
    <row r="10" spans="1:18" ht="17.25">
      <c r="A10" s="71"/>
      <c r="B10" s="71" t="s">
        <v>8</v>
      </c>
      <c r="C10" s="72"/>
      <c r="D10" s="72">
        <v>309391.3</v>
      </c>
      <c r="E10" s="72">
        <v>53555</v>
      </c>
      <c r="F10" s="72">
        <v>224540</v>
      </c>
      <c r="G10" s="73">
        <v>54791.66</v>
      </c>
      <c r="H10" s="74">
        <v>22500</v>
      </c>
      <c r="I10" s="74"/>
      <c r="J10" s="74"/>
      <c r="K10" s="74"/>
      <c r="L10" s="74">
        <v>25738.3</v>
      </c>
      <c r="M10" s="74"/>
      <c r="N10" s="74"/>
      <c r="O10" s="74"/>
      <c r="P10" s="91">
        <f t="shared" si="0"/>
        <v>690516.2600000001</v>
      </c>
      <c r="Q10" s="33"/>
      <c r="R10" s="33"/>
    </row>
    <row r="11" spans="1:18" ht="17.25">
      <c r="A11" s="71"/>
      <c r="B11" s="71" t="s">
        <v>9</v>
      </c>
      <c r="C11" s="72"/>
      <c r="D11" s="72">
        <v>120818</v>
      </c>
      <c r="E11" s="72"/>
      <c r="F11" s="72">
        <v>271479.36</v>
      </c>
      <c r="G11" s="73"/>
      <c r="H11" s="74"/>
      <c r="I11" s="74"/>
      <c r="J11" s="74"/>
      <c r="K11" s="74">
        <v>25520</v>
      </c>
      <c r="L11" s="74">
        <v>9282</v>
      </c>
      <c r="M11" s="74"/>
      <c r="N11" s="74"/>
      <c r="O11" s="74"/>
      <c r="P11" s="91">
        <f t="shared" si="0"/>
        <v>427099.36</v>
      </c>
      <c r="R11" s="34"/>
    </row>
    <row r="12" spans="1:16" ht="17.25">
      <c r="A12" s="71"/>
      <c r="B12" s="71" t="s">
        <v>10</v>
      </c>
      <c r="C12" s="72"/>
      <c r="D12" s="72">
        <v>51046.32</v>
      </c>
      <c r="E12" s="72"/>
      <c r="F12" s="72">
        <v>2247</v>
      </c>
      <c r="G12" s="73"/>
      <c r="H12" s="74"/>
      <c r="I12" s="74"/>
      <c r="J12" s="74"/>
      <c r="K12" s="74"/>
      <c r="L12" s="74"/>
      <c r="M12" s="74"/>
      <c r="N12" s="74"/>
      <c r="O12" s="74"/>
      <c r="P12" s="91">
        <f t="shared" si="0"/>
        <v>53293.32</v>
      </c>
    </row>
    <row r="13" spans="1:18" ht="17.25">
      <c r="A13" s="71" t="s">
        <v>43</v>
      </c>
      <c r="B13" s="71" t="s">
        <v>11</v>
      </c>
      <c r="C13" s="72"/>
      <c r="D13" s="72">
        <v>37700</v>
      </c>
      <c r="E13" s="72"/>
      <c r="F13" s="72">
        <v>22900</v>
      </c>
      <c r="G13" s="73"/>
      <c r="H13" s="74"/>
      <c r="I13" s="74"/>
      <c r="J13" s="74"/>
      <c r="K13" s="74"/>
      <c r="L13" s="74"/>
      <c r="M13" s="74"/>
      <c r="N13" s="74"/>
      <c r="O13" s="74"/>
      <c r="P13" s="91">
        <f t="shared" si="0"/>
        <v>60600</v>
      </c>
      <c r="R13" s="33"/>
    </row>
    <row r="14" spans="1:18" ht="17.25">
      <c r="A14" s="71"/>
      <c r="B14" s="71" t="s">
        <v>12</v>
      </c>
      <c r="C14" s="72"/>
      <c r="D14" s="72"/>
      <c r="E14" s="72"/>
      <c r="F14" s="72"/>
      <c r="G14" s="73"/>
      <c r="H14" s="74"/>
      <c r="I14" s="74"/>
      <c r="J14" s="74"/>
      <c r="K14" s="74"/>
      <c r="L14" s="74"/>
      <c r="M14" s="74"/>
      <c r="N14" s="74"/>
      <c r="O14" s="74"/>
      <c r="P14" s="91">
        <f t="shared" si="0"/>
        <v>0</v>
      </c>
      <c r="R14" s="33"/>
    </row>
    <row r="15" spans="1:18" ht="17.25">
      <c r="A15" s="71" t="s">
        <v>25</v>
      </c>
      <c r="B15" s="71" t="s">
        <v>25</v>
      </c>
      <c r="C15" s="72"/>
      <c r="D15" s="72"/>
      <c r="E15" s="72"/>
      <c r="F15" s="72"/>
      <c r="G15" s="73"/>
      <c r="H15" s="74"/>
      <c r="I15" s="74"/>
      <c r="J15" s="74"/>
      <c r="K15" s="74"/>
      <c r="L15" s="74"/>
      <c r="M15" s="74"/>
      <c r="N15" s="74"/>
      <c r="O15" s="74"/>
      <c r="P15" s="91">
        <f t="shared" si="0"/>
        <v>0</v>
      </c>
      <c r="R15" s="33"/>
    </row>
    <row r="16" spans="1:18" ht="17.25">
      <c r="A16" s="85" t="s">
        <v>45</v>
      </c>
      <c r="B16" s="85" t="s">
        <v>13</v>
      </c>
      <c r="C16" s="86"/>
      <c r="D16" s="86"/>
      <c r="E16" s="86"/>
      <c r="F16" s="86">
        <v>561000</v>
      </c>
      <c r="G16" s="87"/>
      <c r="H16" s="88"/>
      <c r="I16" s="88"/>
      <c r="J16" s="88"/>
      <c r="K16" s="88"/>
      <c r="L16" s="88"/>
      <c r="M16" s="88"/>
      <c r="N16" s="88"/>
      <c r="O16" s="88"/>
      <c r="P16" s="91">
        <f t="shared" si="0"/>
        <v>561000</v>
      </c>
      <c r="R16" s="33"/>
    </row>
    <row r="17" spans="1:18" ht="17.25">
      <c r="A17" s="71" t="s">
        <v>16</v>
      </c>
      <c r="B17" s="71" t="s">
        <v>16</v>
      </c>
      <c r="C17" s="72"/>
      <c r="D17" s="72"/>
      <c r="E17" s="72"/>
      <c r="F17" s="72"/>
      <c r="G17" s="73"/>
      <c r="H17" s="74"/>
      <c r="I17" s="74"/>
      <c r="J17" s="74"/>
      <c r="K17" s="74"/>
      <c r="L17" s="74"/>
      <c r="M17" s="74"/>
      <c r="N17" s="74"/>
      <c r="O17" s="74">
        <v>2135670</v>
      </c>
      <c r="P17" s="91">
        <f t="shared" si="0"/>
        <v>2135670</v>
      </c>
      <c r="Q17" s="33"/>
      <c r="R17" s="33"/>
    </row>
    <row r="18" spans="1:16" ht="17.25">
      <c r="A18" s="75"/>
      <c r="B18" s="75"/>
      <c r="C18" s="76"/>
      <c r="D18" s="76"/>
      <c r="E18" s="76"/>
      <c r="F18" s="76"/>
      <c r="G18" s="77"/>
      <c r="H18" s="78"/>
      <c r="I18" s="78"/>
      <c r="J18" s="78"/>
      <c r="K18" s="78"/>
      <c r="L18" s="78"/>
      <c r="M18" s="78"/>
      <c r="N18" s="78"/>
      <c r="O18" s="78"/>
      <c r="P18" s="92">
        <f>SUM(D18:O18)</f>
        <v>0</v>
      </c>
    </row>
    <row r="19" spans="1:18" ht="17.25">
      <c r="A19" s="80" t="s">
        <v>17</v>
      </c>
      <c r="B19" s="79">
        <f aca="true" t="shared" si="1" ref="B19:P19">SUM(B7:B18)</f>
        <v>0</v>
      </c>
      <c r="C19" s="79">
        <f t="shared" si="1"/>
        <v>0</v>
      </c>
      <c r="D19" s="79">
        <f t="shared" si="1"/>
        <v>2162090.62</v>
      </c>
      <c r="E19" s="79">
        <f t="shared" si="1"/>
        <v>53555</v>
      </c>
      <c r="F19" s="79">
        <f t="shared" si="1"/>
        <v>1338911.3599999999</v>
      </c>
      <c r="G19" s="79">
        <f t="shared" si="1"/>
        <v>54791.66</v>
      </c>
      <c r="H19" s="79">
        <f t="shared" si="1"/>
        <v>109410</v>
      </c>
      <c r="I19" s="79">
        <f t="shared" si="1"/>
        <v>0</v>
      </c>
      <c r="J19" s="79">
        <f t="shared" si="1"/>
        <v>0</v>
      </c>
      <c r="K19" s="79">
        <f t="shared" si="1"/>
        <v>25520</v>
      </c>
      <c r="L19" s="79">
        <f t="shared" si="1"/>
        <v>174310.3</v>
      </c>
      <c r="M19" s="79">
        <f t="shared" si="1"/>
        <v>0</v>
      </c>
      <c r="N19" s="79">
        <f t="shared" si="1"/>
        <v>0</v>
      </c>
      <c r="O19" s="79">
        <f t="shared" si="1"/>
        <v>2135670</v>
      </c>
      <c r="P19" s="79">
        <f t="shared" si="1"/>
        <v>6054258.9399999995</v>
      </c>
      <c r="Q19" s="34"/>
      <c r="R19" s="34"/>
    </row>
    <row r="21" ht="17.25">
      <c r="P21" s="34"/>
    </row>
    <row r="22" spans="2:14" ht="18.75">
      <c r="B22" s="50" t="s">
        <v>81</v>
      </c>
      <c r="C22" s="50"/>
      <c r="E22" s="2"/>
      <c r="G22" s="50" t="s">
        <v>82</v>
      </c>
      <c r="J22" s="50"/>
      <c r="L22" s="50" t="s">
        <v>82</v>
      </c>
      <c r="N22" s="50"/>
    </row>
    <row r="23" spans="2:14" ht="18.75">
      <c r="B23" s="51" t="s">
        <v>154</v>
      </c>
      <c r="C23" s="40"/>
      <c r="E23" s="2"/>
      <c r="G23" s="50" t="s">
        <v>152</v>
      </c>
      <c r="J23" s="50"/>
      <c r="L23" s="50" t="s">
        <v>153</v>
      </c>
      <c r="N23" s="50"/>
    </row>
    <row r="24" spans="2:14" ht="18.75">
      <c r="B24" s="51" t="s">
        <v>155</v>
      </c>
      <c r="C24" s="40"/>
      <c r="E24" s="2"/>
      <c r="G24" s="50" t="s">
        <v>29</v>
      </c>
      <c r="J24" s="50"/>
      <c r="L24" s="50" t="s">
        <v>49</v>
      </c>
      <c r="N24" s="50"/>
    </row>
    <row r="25" spans="2:9" ht="18.75">
      <c r="B25" s="51" t="s">
        <v>156</v>
      </c>
      <c r="C25" s="40"/>
      <c r="E25" s="2"/>
      <c r="F25" s="2"/>
      <c r="G25" s="2"/>
      <c r="H25" s="2"/>
      <c r="I25" s="2"/>
    </row>
  </sheetData>
  <sheetProtection/>
  <mergeCells count="6">
    <mergeCell ref="A4:A5"/>
    <mergeCell ref="B4:B5"/>
    <mergeCell ref="C4:P4"/>
    <mergeCell ref="A1:O1"/>
    <mergeCell ref="A2:O2"/>
    <mergeCell ref="A3:O3"/>
  </mergeCells>
  <printOptions/>
  <pageMargins left="0.25" right="0.16" top="0.43" bottom="0.19" header="0.16" footer="0.1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1"/>
  <sheetViews>
    <sheetView tabSelected="1" zoomScale="68" zoomScaleNormal="68" zoomScalePageLayoutView="0" workbookViewId="0" topLeftCell="M22">
      <selection activeCell="V34" sqref="V34"/>
    </sheetView>
  </sheetViews>
  <sheetFormatPr defaultColWidth="9.140625" defaultRowHeight="15"/>
  <cols>
    <col min="1" max="1" width="11.7109375" style="2" customWidth="1"/>
    <col min="2" max="2" width="18.57421875" style="2" customWidth="1"/>
    <col min="3" max="3" width="13.28125" style="2" customWidth="1"/>
    <col min="4" max="4" width="13.8515625" style="2" customWidth="1"/>
    <col min="5" max="5" width="16.421875" style="2" customWidth="1"/>
    <col min="6" max="6" width="21.421875" style="2" customWidth="1"/>
    <col min="7" max="7" width="17.421875" style="2" customWidth="1"/>
    <col min="8" max="8" width="17.8515625" style="2" customWidth="1"/>
    <col min="9" max="9" width="3.28125" style="2" customWidth="1"/>
    <col min="10" max="10" width="12.28125" style="2" customWidth="1"/>
    <col min="11" max="11" width="21.140625" style="2" customWidth="1"/>
    <col min="12" max="12" width="13.00390625" style="2" customWidth="1"/>
    <col min="13" max="13" width="11.421875" style="2" customWidth="1"/>
    <col min="14" max="14" width="16.140625" style="2" customWidth="1"/>
    <col min="15" max="15" width="13.00390625" style="2" customWidth="1"/>
    <col min="16" max="16" width="14.28125" style="2" customWidth="1"/>
    <col min="17" max="17" width="17.140625" style="2" customWidth="1"/>
    <col min="18" max="18" width="13.421875" style="2" customWidth="1"/>
    <col min="19" max="19" width="3.140625" style="2" customWidth="1"/>
    <col min="20" max="20" width="14.8515625" style="2" customWidth="1"/>
    <col min="21" max="21" width="17.421875" style="2" customWidth="1"/>
    <col min="22" max="22" width="11.421875" style="2" customWidth="1"/>
    <col min="23" max="23" width="11.7109375" style="2" customWidth="1"/>
    <col min="24" max="24" width="29.140625" style="2" customWidth="1"/>
    <col min="25" max="25" width="24.8515625" style="2" customWidth="1"/>
    <col min="26" max="26" width="19.140625" style="2" customWidth="1"/>
    <col min="27" max="27" width="3.00390625" style="2" customWidth="1"/>
    <col min="28" max="28" width="10.8515625" style="2" customWidth="1"/>
    <col min="29" max="29" width="14.421875" style="2" customWidth="1"/>
    <col min="30" max="30" width="12.140625" style="2" customWidth="1"/>
    <col min="31" max="31" width="13.00390625" style="2" customWidth="1"/>
    <col min="32" max="32" width="15.00390625" style="2" customWidth="1"/>
    <col min="33" max="33" width="11.57421875" style="2" customWidth="1"/>
    <col min="34" max="34" width="13.8515625" style="2" customWidth="1"/>
    <col min="35" max="35" width="16.7109375" style="2" customWidth="1"/>
    <col min="36" max="37" width="10.421875" style="2" customWidth="1"/>
    <col min="38" max="16384" width="9.00390625" style="2" customWidth="1"/>
  </cols>
  <sheetData>
    <row r="1" spans="1:37" s="44" customFormat="1" ht="18.75">
      <c r="A1" s="126" t="s">
        <v>0</v>
      </c>
      <c r="B1" s="126"/>
      <c r="C1" s="126"/>
      <c r="D1" s="126"/>
      <c r="E1" s="126"/>
      <c r="F1" s="126"/>
      <c r="G1" s="126"/>
      <c r="H1" s="126"/>
      <c r="J1" s="126" t="s">
        <v>0</v>
      </c>
      <c r="K1" s="126"/>
      <c r="L1" s="126"/>
      <c r="M1" s="126"/>
      <c r="N1" s="126"/>
      <c r="O1" s="126"/>
      <c r="P1" s="126"/>
      <c r="Q1" s="126"/>
      <c r="R1" s="126"/>
      <c r="T1" s="126" t="s">
        <v>0</v>
      </c>
      <c r="U1" s="126"/>
      <c r="V1" s="126"/>
      <c r="W1" s="126"/>
      <c r="X1" s="126"/>
      <c r="Y1" s="126"/>
      <c r="Z1" s="126"/>
      <c r="AB1" s="126" t="s">
        <v>0</v>
      </c>
      <c r="AC1" s="126"/>
      <c r="AD1" s="126"/>
      <c r="AE1" s="126"/>
      <c r="AF1" s="126"/>
      <c r="AG1" s="126"/>
      <c r="AH1" s="126"/>
      <c r="AI1" s="126"/>
      <c r="AJ1" s="126"/>
      <c r="AK1" s="126"/>
    </row>
    <row r="2" spans="1:37" s="44" customFormat="1" ht="18.75">
      <c r="A2" s="126" t="s">
        <v>60</v>
      </c>
      <c r="B2" s="126"/>
      <c r="C2" s="126"/>
      <c r="D2" s="126"/>
      <c r="E2" s="126"/>
      <c r="F2" s="126"/>
      <c r="G2" s="126"/>
      <c r="H2" s="126"/>
      <c r="J2" s="126" t="s">
        <v>61</v>
      </c>
      <c r="K2" s="126"/>
      <c r="L2" s="126"/>
      <c r="M2" s="126"/>
      <c r="N2" s="126"/>
      <c r="O2" s="126"/>
      <c r="P2" s="126"/>
      <c r="Q2" s="126"/>
      <c r="R2" s="126"/>
      <c r="T2" s="126" t="s">
        <v>62</v>
      </c>
      <c r="U2" s="126"/>
      <c r="V2" s="126"/>
      <c r="W2" s="126"/>
      <c r="X2" s="126"/>
      <c r="Y2" s="126"/>
      <c r="Z2" s="126"/>
      <c r="AB2" s="126" t="s">
        <v>63</v>
      </c>
      <c r="AC2" s="126"/>
      <c r="AD2" s="126"/>
      <c r="AE2" s="126"/>
      <c r="AF2" s="126"/>
      <c r="AG2" s="126"/>
      <c r="AH2" s="126"/>
      <c r="AI2" s="126"/>
      <c r="AJ2" s="126"/>
      <c r="AK2" s="126"/>
    </row>
    <row r="3" spans="1:37" s="44" customFormat="1" ht="18.75">
      <c r="A3" s="127" t="s">
        <v>157</v>
      </c>
      <c r="B3" s="127"/>
      <c r="C3" s="127"/>
      <c r="D3" s="127"/>
      <c r="E3" s="127"/>
      <c r="F3" s="127"/>
      <c r="G3" s="127"/>
      <c r="H3" s="127"/>
      <c r="J3" s="127" t="str">
        <f>A3</f>
        <v>ตั้งแต่วันที่  1  มกราคม 2561  ถึงวันที่  31 มีนาคม 2561</v>
      </c>
      <c r="K3" s="127"/>
      <c r="L3" s="127"/>
      <c r="M3" s="127"/>
      <c r="N3" s="127"/>
      <c r="O3" s="127"/>
      <c r="P3" s="127"/>
      <c r="Q3" s="127"/>
      <c r="R3" s="127"/>
      <c r="T3" s="127" t="str">
        <f>J3</f>
        <v>ตั้งแต่วันที่  1  มกราคม 2561  ถึงวันที่  31 มีนาคม 2561</v>
      </c>
      <c r="U3" s="127"/>
      <c r="V3" s="127"/>
      <c r="W3" s="127"/>
      <c r="X3" s="127"/>
      <c r="Y3" s="127"/>
      <c r="Z3" s="127"/>
      <c r="AB3" s="127" t="str">
        <f>T3</f>
        <v>ตั้งแต่วันที่  1  มกราคม 2561  ถึงวันที่  31 มีนาคม 2561</v>
      </c>
      <c r="AC3" s="127"/>
      <c r="AD3" s="127"/>
      <c r="AE3" s="127"/>
      <c r="AF3" s="127"/>
      <c r="AG3" s="127"/>
      <c r="AH3" s="127"/>
      <c r="AI3" s="127"/>
      <c r="AJ3" s="127"/>
      <c r="AK3" s="127"/>
    </row>
    <row r="4" spans="1:37" s="46" customFormat="1" ht="56.25">
      <c r="A4" s="45" t="s">
        <v>64</v>
      </c>
      <c r="B4" s="45" t="s">
        <v>65</v>
      </c>
      <c r="C4" s="45" t="s">
        <v>66</v>
      </c>
      <c r="D4" s="45" t="s">
        <v>1</v>
      </c>
      <c r="E4" s="45" t="s">
        <v>67</v>
      </c>
      <c r="F4" s="45" t="s">
        <v>68</v>
      </c>
      <c r="G4" s="45" t="s">
        <v>36</v>
      </c>
      <c r="H4" s="45" t="s">
        <v>17</v>
      </c>
      <c r="J4" s="45" t="s">
        <v>64</v>
      </c>
      <c r="K4" s="45" t="s">
        <v>65</v>
      </c>
      <c r="L4" s="45" t="s">
        <v>66</v>
      </c>
      <c r="M4" s="45" t="s">
        <v>1</v>
      </c>
      <c r="N4" s="47" t="s">
        <v>69</v>
      </c>
      <c r="O4" s="47" t="s">
        <v>70</v>
      </c>
      <c r="P4" s="45" t="s">
        <v>71</v>
      </c>
      <c r="Q4" s="45" t="s">
        <v>72</v>
      </c>
      <c r="R4" s="45" t="s">
        <v>17</v>
      </c>
      <c r="T4" s="45" t="s">
        <v>64</v>
      </c>
      <c r="U4" s="45" t="s">
        <v>65</v>
      </c>
      <c r="V4" s="45" t="s">
        <v>66</v>
      </c>
      <c r="W4" s="45" t="s">
        <v>1</v>
      </c>
      <c r="X4" s="47" t="s">
        <v>73</v>
      </c>
      <c r="Y4" s="47" t="s">
        <v>74</v>
      </c>
      <c r="Z4" s="45" t="s">
        <v>17</v>
      </c>
      <c r="AB4" s="45" t="s">
        <v>64</v>
      </c>
      <c r="AC4" s="45" t="s">
        <v>65</v>
      </c>
      <c r="AD4" s="45" t="s">
        <v>66</v>
      </c>
      <c r="AE4" s="45" t="s">
        <v>1</v>
      </c>
      <c r="AF4" s="47" t="s">
        <v>75</v>
      </c>
      <c r="AG4" s="45" t="s">
        <v>38</v>
      </c>
      <c r="AH4" s="45" t="s">
        <v>76</v>
      </c>
      <c r="AI4" s="47" t="s">
        <v>77</v>
      </c>
      <c r="AJ4" s="47" t="s">
        <v>78</v>
      </c>
      <c r="AK4" s="45" t="s">
        <v>17</v>
      </c>
    </row>
    <row r="5" spans="1:37" s="44" customFormat="1" ht="18.75">
      <c r="A5" s="48" t="s">
        <v>41</v>
      </c>
      <c r="B5" s="48" t="s">
        <v>5</v>
      </c>
      <c r="C5" s="48" t="s">
        <v>79</v>
      </c>
      <c r="D5" s="49">
        <v>2657520</v>
      </c>
      <c r="E5" s="49">
        <v>664380</v>
      </c>
      <c r="F5" s="49"/>
      <c r="G5" s="49"/>
      <c r="H5" s="49">
        <f aca="true" t="shared" si="0" ref="H5:H14">SUM(E5:G5)</f>
        <v>664380</v>
      </c>
      <c r="J5" s="48" t="s">
        <v>41</v>
      </c>
      <c r="K5" s="48" t="s">
        <v>5</v>
      </c>
      <c r="L5" s="48"/>
      <c r="M5" s="49"/>
      <c r="N5" s="49"/>
      <c r="O5" s="49"/>
      <c r="P5" s="49"/>
      <c r="Q5" s="49"/>
      <c r="R5" s="49">
        <f>SUM(N5:Q5)</f>
        <v>0</v>
      </c>
      <c r="T5" s="48" t="s">
        <v>41</v>
      </c>
      <c r="U5" s="48" t="s">
        <v>5</v>
      </c>
      <c r="V5" s="48"/>
      <c r="W5" s="49"/>
      <c r="X5" s="49"/>
      <c r="Y5" s="49"/>
      <c r="Z5" s="49">
        <f aca="true" t="shared" si="1" ref="Z5:Z14">SUM(X5:Y5)</f>
        <v>0</v>
      </c>
      <c r="AB5" s="48" t="s">
        <v>41</v>
      </c>
      <c r="AC5" s="48" t="s">
        <v>5</v>
      </c>
      <c r="AD5" s="48"/>
      <c r="AE5" s="49"/>
      <c r="AF5" s="49"/>
      <c r="AG5" s="49"/>
      <c r="AH5" s="49"/>
      <c r="AI5" s="49"/>
      <c r="AJ5" s="49"/>
      <c r="AK5" s="49">
        <f>SUM(AF5:AJ5)</f>
        <v>0</v>
      </c>
    </row>
    <row r="6" spans="1:37" s="44" customFormat="1" ht="18.75">
      <c r="A6" s="48"/>
      <c r="B6" s="48" t="s">
        <v>6</v>
      </c>
      <c r="C6" s="48" t="s">
        <v>79</v>
      </c>
      <c r="D6" s="49">
        <v>5284810</v>
      </c>
      <c r="E6" s="49">
        <v>778755</v>
      </c>
      <c r="F6" s="49"/>
      <c r="G6" s="49">
        <v>169950</v>
      </c>
      <c r="H6" s="49">
        <f t="shared" si="0"/>
        <v>948705</v>
      </c>
      <c r="J6" s="48"/>
      <c r="K6" s="48" t="s">
        <v>6</v>
      </c>
      <c r="L6" s="48" t="s">
        <v>79</v>
      </c>
      <c r="M6" s="49">
        <v>1082760</v>
      </c>
      <c r="N6" s="49">
        <v>182795</v>
      </c>
      <c r="O6" s="49"/>
      <c r="P6" s="49"/>
      <c r="Q6" s="49"/>
      <c r="R6" s="49">
        <f aca="true" t="shared" si="2" ref="R6:R15">SUM(N6:Q6)</f>
        <v>182795</v>
      </c>
      <c r="T6" s="48"/>
      <c r="U6" s="48" t="s">
        <v>6</v>
      </c>
      <c r="V6" s="48" t="s">
        <v>79</v>
      </c>
      <c r="W6" s="49">
        <v>389640</v>
      </c>
      <c r="X6" s="49">
        <v>86910</v>
      </c>
      <c r="Y6" s="49"/>
      <c r="Z6" s="49">
        <f t="shared" si="1"/>
        <v>86910</v>
      </c>
      <c r="AB6" s="48"/>
      <c r="AC6" s="48" t="s">
        <v>6</v>
      </c>
      <c r="AD6" s="48"/>
      <c r="AE6" s="49"/>
      <c r="AF6" s="49"/>
      <c r="AG6" s="49"/>
      <c r="AH6" s="49"/>
      <c r="AI6" s="49"/>
      <c r="AJ6" s="49"/>
      <c r="AK6" s="49">
        <f aca="true" t="shared" si="3" ref="AK6:AK14">SUM(AF6:AJ6)</f>
        <v>0</v>
      </c>
    </row>
    <row r="7" spans="1:37" s="44" customFormat="1" ht="18.75">
      <c r="A7" s="48" t="s">
        <v>42</v>
      </c>
      <c r="B7" s="48" t="s">
        <v>7</v>
      </c>
      <c r="C7" s="48" t="s">
        <v>79</v>
      </c>
      <c r="D7" s="49">
        <v>258000</v>
      </c>
      <c r="E7" s="49">
        <v>30050</v>
      </c>
      <c r="F7" s="49"/>
      <c r="G7" s="49">
        <v>0</v>
      </c>
      <c r="H7" s="49">
        <f t="shared" si="0"/>
        <v>30050</v>
      </c>
      <c r="J7" s="48"/>
      <c r="K7" s="48" t="s">
        <v>6</v>
      </c>
      <c r="L7" s="48" t="s">
        <v>13</v>
      </c>
      <c r="M7" s="49">
        <v>264000</v>
      </c>
      <c r="N7" s="49">
        <v>63450</v>
      </c>
      <c r="O7" s="49"/>
      <c r="P7" s="49"/>
      <c r="Q7" s="49"/>
      <c r="R7" s="49">
        <f t="shared" si="2"/>
        <v>63450</v>
      </c>
      <c r="T7" s="48" t="s">
        <v>42</v>
      </c>
      <c r="U7" s="48" t="s">
        <v>7</v>
      </c>
      <c r="V7" s="48" t="s">
        <v>79</v>
      </c>
      <c r="W7" s="49">
        <v>5000</v>
      </c>
      <c r="X7" s="49"/>
      <c r="Y7" s="49"/>
      <c r="Z7" s="49">
        <f t="shared" si="1"/>
        <v>0</v>
      </c>
      <c r="AB7" s="48" t="s">
        <v>42</v>
      </c>
      <c r="AC7" s="48" t="s">
        <v>7</v>
      </c>
      <c r="AD7" s="48"/>
      <c r="AE7" s="49"/>
      <c r="AF7" s="49"/>
      <c r="AG7" s="49"/>
      <c r="AH7" s="49"/>
      <c r="AI7" s="49"/>
      <c r="AJ7" s="49"/>
      <c r="AK7" s="49">
        <f t="shared" si="3"/>
        <v>0</v>
      </c>
    </row>
    <row r="8" spans="1:37" s="44" customFormat="1" ht="18.75">
      <c r="A8" s="48"/>
      <c r="B8" s="48" t="s">
        <v>8</v>
      </c>
      <c r="C8" s="48" t="s">
        <v>79</v>
      </c>
      <c r="D8" s="49">
        <v>1675000</v>
      </c>
      <c r="E8" s="49">
        <v>233445</v>
      </c>
      <c r="F8" s="49"/>
      <c r="G8" s="49">
        <v>75946.3</v>
      </c>
      <c r="H8" s="49">
        <f t="shared" si="0"/>
        <v>309391.3</v>
      </c>
      <c r="J8" s="48" t="s">
        <v>42</v>
      </c>
      <c r="K8" s="48" t="s">
        <v>7</v>
      </c>
      <c r="L8" s="48" t="s">
        <v>79</v>
      </c>
      <c r="M8" s="49">
        <v>57000</v>
      </c>
      <c r="N8" s="49">
        <v>10500</v>
      </c>
      <c r="O8" s="49"/>
      <c r="P8" s="49"/>
      <c r="Q8" s="49"/>
      <c r="R8" s="49">
        <f t="shared" si="2"/>
        <v>10500</v>
      </c>
      <c r="T8" s="48"/>
      <c r="U8" s="48" t="s">
        <v>8</v>
      </c>
      <c r="V8" s="48" t="s">
        <v>79</v>
      </c>
      <c r="W8" s="49">
        <v>415000</v>
      </c>
      <c r="X8" s="49">
        <v>22500</v>
      </c>
      <c r="Y8" s="49"/>
      <c r="Z8" s="49">
        <f t="shared" si="1"/>
        <v>22500</v>
      </c>
      <c r="AB8" s="48"/>
      <c r="AC8" s="48" t="s">
        <v>8</v>
      </c>
      <c r="AD8" s="48"/>
      <c r="AE8" s="49"/>
      <c r="AF8" s="49"/>
      <c r="AG8" s="49"/>
      <c r="AH8" s="49"/>
      <c r="AI8" s="49"/>
      <c r="AJ8" s="49"/>
      <c r="AK8" s="49">
        <f t="shared" si="3"/>
        <v>0</v>
      </c>
    </row>
    <row r="9" spans="1:37" s="44" customFormat="1" ht="18.75">
      <c r="A9" s="48"/>
      <c r="B9" s="48" t="s">
        <v>9</v>
      </c>
      <c r="C9" s="48" t="s">
        <v>79</v>
      </c>
      <c r="D9" s="49">
        <v>777000</v>
      </c>
      <c r="E9" s="49">
        <v>110158</v>
      </c>
      <c r="F9" s="49"/>
      <c r="G9" s="49">
        <v>10660</v>
      </c>
      <c r="H9" s="49">
        <f t="shared" si="0"/>
        <v>120818</v>
      </c>
      <c r="J9" s="48"/>
      <c r="K9" s="48" t="s">
        <v>8</v>
      </c>
      <c r="L9" s="48" t="s">
        <v>79</v>
      </c>
      <c r="M9" s="49">
        <v>1088600</v>
      </c>
      <c r="N9" s="49">
        <v>130340</v>
      </c>
      <c r="O9" s="49">
        <v>94200</v>
      </c>
      <c r="P9" s="49"/>
      <c r="Q9" s="49"/>
      <c r="R9" s="49">
        <f t="shared" si="2"/>
        <v>224540</v>
      </c>
      <c r="T9" s="48"/>
      <c r="U9" s="48" t="s">
        <v>9</v>
      </c>
      <c r="V9" s="48" t="s">
        <v>79</v>
      </c>
      <c r="W9" s="49">
        <v>25000</v>
      </c>
      <c r="X9" s="49"/>
      <c r="Y9" s="49"/>
      <c r="Z9" s="49">
        <f t="shared" si="1"/>
        <v>0</v>
      </c>
      <c r="AB9" s="48"/>
      <c r="AC9" s="48" t="s">
        <v>9</v>
      </c>
      <c r="AD9" s="48"/>
      <c r="AE9" s="49"/>
      <c r="AF9" s="49"/>
      <c r="AG9" s="49"/>
      <c r="AH9" s="49"/>
      <c r="AI9" s="49"/>
      <c r="AJ9" s="49"/>
      <c r="AK9" s="49">
        <f t="shared" si="3"/>
        <v>0</v>
      </c>
    </row>
    <row r="10" spans="1:37" s="44" customFormat="1" ht="18.75">
      <c r="A10" s="48"/>
      <c r="B10" s="48" t="s">
        <v>10</v>
      </c>
      <c r="C10" s="48" t="s">
        <v>79</v>
      </c>
      <c r="D10" s="49">
        <v>235000</v>
      </c>
      <c r="E10" s="49">
        <v>48799.32</v>
      </c>
      <c r="F10" s="49"/>
      <c r="G10" s="49">
        <v>2247</v>
      </c>
      <c r="H10" s="49">
        <f t="shared" si="0"/>
        <v>51046.32</v>
      </c>
      <c r="J10" s="48"/>
      <c r="K10" s="48" t="s">
        <v>9</v>
      </c>
      <c r="L10" s="48" t="s">
        <v>79</v>
      </c>
      <c r="M10" s="49">
        <v>1314000</v>
      </c>
      <c r="N10" s="49">
        <v>21821</v>
      </c>
      <c r="O10" s="49">
        <v>249658.36</v>
      </c>
      <c r="P10" s="49"/>
      <c r="Q10" s="49"/>
      <c r="R10" s="49">
        <f t="shared" si="2"/>
        <v>271479.36</v>
      </c>
      <c r="T10" s="48"/>
      <c r="U10" s="48" t="s">
        <v>10</v>
      </c>
      <c r="V10" s="48"/>
      <c r="W10" s="49"/>
      <c r="X10" s="49"/>
      <c r="Y10" s="49"/>
      <c r="Z10" s="49">
        <f t="shared" si="1"/>
        <v>0</v>
      </c>
      <c r="AB10" s="48"/>
      <c r="AC10" s="48" t="s">
        <v>10</v>
      </c>
      <c r="AD10" s="48"/>
      <c r="AE10" s="49"/>
      <c r="AF10" s="49"/>
      <c r="AG10" s="49"/>
      <c r="AH10" s="49"/>
      <c r="AI10" s="49"/>
      <c r="AJ10" s="49"/>
      <c r="AK10" s="49">
        <f t="shared" si="3"/>
        <v>0</v>
      </c>
    </row>
    <row r="11" spans="1:37" s="44" customFormat="1" ht="18.75">
      <c r="A11" s="48" t="s">
        <v>43</v>
      </c>
      <c r="B11" s="48" t="s">
        <v>11</v>
      </c>
      <c r="C11" s="48" t="s">
        <v>79</v>
      </c>
      <c r="D11" s="49">
        <v>191900</v>
      </c>
      <c r="E11" s="49">
        <v>25500</v>
      </c>
      <c r="F11" s="49"/>
      <c r="G11" s="49">
        <v>12200</v>
      </c>
      <c r="H11" s="49">
        <f t="shared" si="0"/>
        <v>37700</v>
      </c>
      <c r="J11" s="48"/>
      <c r="K11" s="48" t="s">
        <v>10</v>
      </c>
      <c r="L11" s="48" t="s">
        <v>79</v>
      </c>
      <c r="M11" s="49">
        <v>15000</v>
      </c>
      <c r="N11" s="49">
        <v>2247</v>
      </c>
      <c r="O11" s="49"/>
      <c r="P11" s="49"/>
      <c r="Q11" s="49"/>
      <c r="R11" s="49">
        <f t="shared" si="2"/>
        <v>2247</v>
      </c>
      <c r="T11" s="48" t="s">
        <v>43</v>
      </c>
      <c r="U11" s="48" t="s">
        <v>11</v>
      </c>
      <c r="V11" s="48"/>
      <c r="W11" s="49"/>
      <c r="X11" s="49"/>
      <c r="Y11" s="49"/>
      <c r="Z11" s="49">
        <f t="shared" si="1"/>
        <v>0</v>
      </c>
      <c r="AB11" s="48" t="s">
        <v>43</v>
      </c>
      <c r="AC11" s="48" t="s">
        <v>11</v>
      </c>
      <c r="AD11" s="48"/>
      <c r="AE11" s="49"/>
      <c r="AF11" s="49"/>
      <c r="AG11" s="49"/>
      <c r="AH11" s="49"/>
      <c r="AI11" s="49"/>
      <c r="AJ11" s="49"/>
      <c r="AK11" s="49">
        <f t="shared" si="3"/>
        <v>0</v>
      </c>
    </row>
    <row r="12" spans="1:37" s="44" customFormat="1" ht="18.75">
      <c r="A12" s="48"/>
      <c r="B12" s="48" t="s">
        <v>12</v>
      </c>
      <c r="C12" s="48" t="s">
        <v>79</v>
      </c>
      <c r="D12" s="49">
        <v>250000</v>
      </c>
      <c r="E12" s="49">
        <v>0</v>
      </c>
      <c r="F12" s="49"/>
      <c r="G12" s="49"/>
      <c r="H12" s="49">
        <f t="shared" si="0"/>
        <v>0</v>
      </c>
      <c r="J12" s="48" t="s">
        <v>43</v>
      </c>
      <c r="K12" s="48" t="s">
        <v>11</v>
      </c>
      <c r="L12" s="48" t="s">
        <v>79</v>
      </c>
      <c r="M12" s="49">
        <v>22900</v>
      </c>
      <c r="N12" s="49">
        <v>22900</v>
      </c>
      <c r="O12" s="49"/>
      <c r="P12" s="49"/>
      <c r="Q12" s="49"/>
      <c r="R12" s="49">
        <f t="shared" si="2"/>
        <v>22900</v>
      </c>
      <c r="T12" s="48"/>
      <c r="U12" s="48" t="s">
        <v>12</v>
      </c>
      <c r="V12" s="48"/>
      <c r="W12" s="49"/>
      <c r="X12" s="49"/>
      <c r="Y12" s="49"/>
      <c r="Z12" s="49">
        <f t="shared" si="1"/>
        <v>0</v>
      </c>
      <c r="AB12" s="48"/>
      <c r="AC12" s="48" t="s">
        <v>12</v>
      </c>
      <c r="AD12" s="48" t="s">
        <v>79</v>
      </c>
      <c r="AE12" s="49">
        <v>1692000</v>
      </c>
      <c r="AF12" s="49"/>
      <c r="AG12" s="49"/>
      <c r="AH12" s="49"/>
      <c r="AI12" s="49"/>
      <c r="AJ12" s="49"/>
      <c r="AK12" s="49">
        <f t="shared" si="3"/>
        <v>0</v>
      </c>
    </row>
    <row r="13" spans="1:37" s="44" customFormat="1" ht="18.75">
      <c r="A13" s="48" t="s">
        <v>44</v>
      </c>
      <c r="B13" s="48" t="s">
        <v>25</v>
      </c>
      <c r="C13" s="48"/>
      <c r="D13" s="49"/>
      <c r="E13" s="49"/>
      <c r="F13" s="49"/>
      <c r="G13" s="49"/>
      <c r="H13" s="49">
        <f t="shared" si="0"/>
        <v>0</v>
      </c>
      <c r="J13" s="48"/>
      <c r="K13" s="48" t="s">
        <v>12</v>
      </c>
      <c r="L13" s="48"/>
      <c r="M13" s="49"/>
      <c r="N13" s="49"/>
      <c r="O13" s="49"/>
      <c r="P13" s="49"/>
      <c r="Q13" s="49"/>
      <c r="R13" s="49">
        <f t="shared" si="2"/>
        <v>0</v>
      </c>
      <c r="T13" s="48" t="s">
        <v>44</v>
      </c>
      <c r="U13" s="48" t="s">
        <v>25</v>
      </c>
      <c r="V13" s="48"/>
      <c r="W13" s="49"/>
      <c r="X13" s="49"/>
      <c r="Y13" s="49"/>
      <c r="Z13" s="49">
        <f t="shared" si="1"/>
        <v>0</v>
      </c>
      <c r="AB13" s="48" t="s">
        <v>44</v>
      </c>
      <c r="AC13" s="48" t="s">
        <v>25</v>
      </c>
      <c r="AD13" s="48"/>
      <c r="AE13" s="49"/>
      <c r="AF13" s="49"/>
      <c r="AG13" s="49"/>
      <c r="AH13" s="49"/>
      <c r="AI13" s="49"/>
      <c r="AJ13" s="49"/>
      <c r="AK13" s="49">
        <f t="shared" si="3"/>
        <v>0</v>
      </c>
    </row>
    <row r="14" spans="1:37" s="44" customFormat="1" ht="18.75">
      <c r="A14" s="48" t="s">
        <v>45</v>
      </c>
      <c r="B14" s="48" t="s">
        <v>13</v>
      </c>
      <c r="C14" s="48" t="s">
        <v>79</v>
      </c>
      <c r="D14" s="49">
        <v>30000</v>
      </c>
      <c r="E14" s="49"/>
      <c r="F14" s="49"/>
      <c r="G14" s="49"/>
      <c r="H14" s="49">
        <f t="shared" si="0"/>
        <v>0</v>
      </c>
      <c r="J14" s="48" t="s">
        <v>44</v>
      </c>
      <c r="K14" s="48" t="s">
        <v>25</v>
      </c>
      <c r="L14" s="48"/>
      <c r="M14" s="49"/>
      <c r="N14" s="49"/>
      <c r="O14" s="49"/>
      <c r="P14" s="49"/>
      <c r="Q14" s="49"/>
      <c r="R14" s="49">
        <f t="shared" si="2"/>
        <v>0</v>
      </c>
      <c r="T14" s="48" t="s">
        <v>45</v>
      </c>
      <c r="U14" s="48" t="s">
        <v>13</v>
      </c>
      <c r="V14" s="48" t="s">
        <v>79</v>
      </c>
      <c r="W14" s="49">
        <v>125000</v>
      </c>
      <c r="X14" s="49"/>
      <c r="Y14" s="49"/>
      <c r="Z14" s="49">
        <f t="shared" si="1"/>
        <v>0</v>
      </c>
      <c r="AB14" s="48" t="s">
        <v>45</v>
      </c>
      <c r="AC14" s="48" t="s">
        <v>13</v>
      </c>
      <c r="AD14" s="48"/>
      <c r="AE14" s="49"/>
      <c r="AF14" s="49"/>
      <c r="AG14" s="49"/>
      <c r="AH14" s="49"/>
      <c r="AI14" s="49"/>
      <c r="AJ14" s="49"/>
      <c r="AK14" s="49">
        <f t="shared" si="3"/>
        <v>0</v>
      </c>
    </row>
    <row r="15" spans="1:37" s="44" customFormat="1" ht="18.75">
      <c r="A15" s="128" t="s">
        <v>17</v>
      </c>
      <c r="B15" s="129"/>
      <c r="C15" s="130"/>
      <c r="D15" s="49">
        <f>SUM(D5:D14)</f>
        <v>11359230</v>
      </c>
      <c r="E15" s="49">
        <f>SUM(E5:E14)</f>
        <v>1891087.32</v>
      </c>
      <c r="F15" s="49">
        <f>SUM(F5:F14)</f>
        <v>0</v>
      </c>
      <c r="G15" s="49">
        <f>SUM(G5:G14)</f>
        <v>271003.3</v>
      </c>
      <c r="H15" s="49">
        <f>SUM(H5:H14)</f>
        <v>2162090.62</v>
      </c>
      <c r="J15" s="48" t="s">
        <v>45</v>
      </c>
      <c r="K15" s="48" t="s">
        <v>13</v>
      </c>
      <c r="L15" s="48" t="s">
        <v>13</v>
      </c>
      <c r="M15" s="49">
        <v>2228000</v>
      </c>
      <c r="N15" s="49"/>
      <c r="O15" s="49">
        <v>561000</v>
      </c>
      <c r="P15" s="49"/>
      <c r="Q15" s="49"/>
      <c r="R15" s="49">
        <f t="shared" si="2"/>
        <v>561000</v>
      </c>
      <c r="T15" s="128" t="s">
        <v>17</v>
      </c>
      <c r="U15" s="129"/>
      <c r="V15" s="130"/>
      <c r="W15" s="49">
        <f>SUM(W5:W14)</f>
        <v>959640</v>
      </c>
      <c r="X15" s="49">
        <f>SUM(X5:X14)</f>
        <v>109410</v>
      </c>
      <c r="Y15" s="49">
        <f>SUM(Y5:Y14)</f>
        <v>0</v>
      </c>
      <c r="Z15" s="49">
        <f>SUM(Z5:Z14)</f>
        <v>109410</v>
      </c>
      <c r="AB15" s="128" t="s">
        <v>17</v>
      </c>
      <c r="AC15" s="129"/>
      <c r="AD15" s="130"/>
      <c r="AE15" s="49">
        <f>SUM(AE5:AE14)</f>
        <v>1692000</v>
      </c>
      <c r="AF15" s="49">
        <f aca="true" t="shared" si="4" ref="AF15:AK15">SUM(AF5:AF14)</f>
        <v>0</v>
      </c>
      <c r="AG15" s="49">
        <f t="shared" si="4"/>
        <v>0</v>
      </c>
      <c r="AH15" s="49">
        <f t="shared" si="4"/>
        <v>0</v>
      </c>
      <c r="AI15" s="49">
        <f t="shared" si="4"/>
        <v>0</v>
      </c>
      <c r="AJ15" s="49">
        <f t="shared" si="4"/>
        <v>0</v>
      </c>
      <c r="AK15" s="49">
        <f t="shared" si="4"/>
        <v>0</v>
      </c>
    </row>
    <row r="16" spans="1:28" ht="18.75">
      <c r="A16" s="2" t="s">
        <v>80</v>
      </c>
      <c r="J16" s="128" t="s">
        <v>17</v>
      </c>
      <c r="K16" s="129"/>
      <c r="L16" s="130"/>
      <c r="M16" s="49">
        <f aca="true" t="shared" si="5" ref="M16:R16">SUM(M5:M15)</f>
        <v>6072260</v>
      </c>
      <c r="N16" s="49">
        <f t="shared" si="5"/>
        <v>434053</v>
      </c>
      <c r="O16" s="49">
        <f t="shared" si="5"/>
        <v>904858.36</v>
      </c>
      <c r="P16" s="49">
        <f t="shared" si="5"/>
        <v>0</v>
      </c>
      <c r="Q16" s="49">
        <f t="shared" si="5"/>
        <v>0</v>
      </c>
      <c r="R16" s="49">
        <f t="shared" si="5"/>
        <v>1338911.3599999999</v>
      </c>
      <c r="T16" s="2" t="s">
        <v>80</v>
      </c>
      <c r="AB16" s="2" t="s">
        <v>80</v>
      </c>
    </row>
    <row r="17" ht="18.75">
      <c r="J17" s="2" t="s">
        <v>80</v>
      </c>
    </row>
    <row r="20" spans="2:37" ht="18.75">
      <c r="B20" s="50" t="s">
        <v>81</v>
      </c>
      <c r="C20" s="50"/>
      <c r="E20" s="119" t="s">
        <v>82</v>
      </c>
      <c r="F20" s="119"/>
      <c r="G20" s="119" t="s">
        <v>82</v>
      </c>
      <c r="H20" s="119"/>
      <c r="K20" s="50" t="s">
        <v>46</v>
      </c>
      <c r="L20" s="50"/>
      <c r="M20" s="119" t="s">
        <v>82</v>
      </c>
      <c r="N20" s="119"/>
      <c r="O20" s="119"/>
      <c r="P20" s="119" t="s">
        <v>82</v>
      </c>
      <c r="Q20" s="119"/>
      <c r="T20" s="131" t="s">
        <v>46</v>
      </c>
      <c r="U20" s="131"/>
      <c r="W20" s="119" t="s">
        <v>82</v>
      </c>
      <c r="X20" s="119"/>
      <c r="Y20" s="119" t="s">
        <v>82</v>
      </c>
      <c r="Z20" s="119"/>
      <c r="AC20" s="131" t="s">
        <v>83</v>
      </c>
      <c r="AD20" s="131"/>
      <c r="AE20" s="131"/>
      <c r="AF20" s="119" t="s">
        <v>82</v>
      </c>
      <c r="AG20" s="119"/>
      <c r="AH20" s="119"/>
      <c r="AI20" s="119" t="s">
        <v>82</v>
      </c>
      <c r="AJ20" s="119"/>
      <c r="AK20" s="119"/>
    </row>
    <row r="21" spans="2:37" ht="18.75">
      <c r="B21" s="131" t="s">
        <v>30</v>
      </c>
      <c r="C21" s="131"/>
      <c r="E21" s="119" t="s">
        <v>31</v>
      </c>
      <c r="F21" s="119"/>
      <c r="G21" s="119" t="s">
        <v>50</v>
      </c>
      <c r="H21" s="119"/>
      <c r="K21" s="39" t="s">
        <v>84</v>
      </c>
      <c r="L21" s="38"/>
      <c r="M21" s="119" t="s">
        <v>31</v>
      </c>
      <c r="N21" s="119"/>
      <c r="O21" s="119"/>
      <c r="P21" s="119" t="s">
        <v>50</v>
      </c>
      <c r="Q21" s="119"/>
      <c r="T21" s="131" t="s">
        <v>30</v>
      </c>
      <c r="U21" s="131"/>
      <c r="W21" s="119" t="s">
        <v>31</v>
      </c>
      <c r="X21" s="119"/>
      <c r="Y21" s="119" t="s">
        <v>50</v>
      </c>
      <c r="Z21" s="119"/>
      <c r="AC21" s="132" t="s">
        <v>85</v>
      </c>
      <c r="AD21" s="132"/>
      <c r="AE21" s="132"/>
      <c r="AF21" s="119" t="s">
        <v>31</v>
      </c>
      <c r="AG21" s="119"/>
      <c r="AH21" s="119"/>
      <c r="AI21" s="119" t="s">
        <v>50</v>
      </c>
      <c r="AJ21" s="119"/>
      <c r="AK21" s="119"/>
    </row>
    <row r="22" spans="2:37" ht="18.75">
      <c r="B22" s="131" t="s">
        <v>86</v>
      </c>
      <c r="C22" s="131"/>
      <c r="E22" s="119" t="s">
        <v>29</v>
      </c>
      <c r="F22" s="119"/>
      <c r="G22" s="119" t="s">
        <v>49</v>
      </c>
      <c r="H22" s="119"/>
      <c r="K22" s="51" t="s">
        <v>87</v>
      </c>
      <c r="L22" s="38"/>
      <c r="M22" s="119" t="s">
        <v>29</v>
      </c>
      <c r="N22" s="119"/>
      <c r="O22" s="119"/>
      <c r="P22" s="119" t="s">
        <v>49</v>
      </c>
      <c r="Q22" s="119"/>
      <c r="T22" s="131" t="s">
        <v>86</v>
      </c>
      <c r="U22" s="131"/>
      <c r="W22" s="119" t="s">
        <v>29</v>
      </c>
      <c r="X22" s="119"/>
      <c r="Y22" s="119" t="s">
        <v>49</v>
      </c>
      <c r="Z22" s="119"/>
      <c r="AC22" s="132" t="s">
        <v>88</v>
      </c>
      <c r="AD22" s="132"/>
      <c r="AE22" s="132"/>
      <c r="AF22" s="119" t="s">
        <v>29</v>
      </c>
      <c r="AG22" s="119"/>
      <c r="AH22" s="119"/>
      <c r="AI22" s="119" t="s">
        <v>49</v>
      </c>
      <c r="AJ22" s="119"/>
      <c r="AK22" s="119"/>
    </row>
    <row r="23" spans="2:31" ht="18.75">
      <c r="B23" s="131" t="s">
        <v>89</v>
      </c>
      <c r="C23" s="131"/>
      <c r="K23" s="39" t="s">
        <v>90</v>
      </c>
      <c r="L23" s="38"/>
      <c r="T23" s="131" t="s">
        <v>89</v>
      </c>
      <c r="U23" s="131"/>
      <c r="AC23" s="132" t="s">
        <v>91</v>
      </c>
      <c r="AD23" s="132"/>
      <c r="AE23" s="132"/>
    </row>
    <row r="26" spans="1:26" ht="18.75">
      <c r="A26" s="126" t="s">
        <v>0</v>
      </c>
      <c r="B26" s="126"/>
      <c r="C26" s="126"/>
      <c r="D26" s="126"/>
      <c r="E26" s="126"/>
      <c r="F26" s="126"/>
      <c r="G26" s="126"/>
      <c r="H26" s="126"/>
      <c r="J26" s="126" t="s">
        <v>0</v>
      </c>
      <c r="K26" s="126"/>
      <c r="L26" s="126"/>
      <c r="M26" s="126"/>
      <c r="N26" s="126"/>
      <c r="O26" s="126"/>
      <c r="P26" s="126"/>
      <c r="Q26" s="126"/>
      <c r="T26" s="126" t="s">
        <v>0</v>
      </c>
      <c r="U26" s="126"/>
      <c r="V26" s="126"/>
      <c r="W26" s="126"/>
      <c r="X26" s="126"/>
      <c r="Y26" s="126"/>
      <c r="Z26" s="126"/>
    </row>
    <row r="27" spans="1:26" ht="18.75">
      <c r="A27" s="126" t="s">
        <v>92</v>
      </c>
      <c r="B27" s="126"/>
      <c r="C27" s="126"/>
      <c r="D27" s="126"/>
      <c r="E27" s="126"/>
      <c r="F27" s="126"/>
      <c r="G27" s="126"/>
      <c r="H27" s="126"/>
      <c r="J27" s="126" t="s">
        <v>93</v>
      </c>
      <c r="K27" s="126"/>
      <c r="L27" s="126"/>
      <c r="M27" s="126"/>
      <c r="N27" s="126"/>
      <c r="O27" s="126"/>
      <c r="P27" s="126"/>
      <c r="Q27" s="126"/>
      <c r="T27" s="126" t="s">
        <v>104</v>
      </c>
      <c r="U27" s="126"/>
      <c r="V27" s="126"/>
      <c r="W27" s="126"/>
      <c r="X27" s="126"/>
      <c r="Y27" s="126"/>
      <c r="Z27" s="126"/>
    </row>
    <row r="28" spans="1:26" ht="18.75">
      <c r="A28" s="127" t="str">
        <f>A3</f>
        <v>ตั้งแต่วันที่  1  มกราคม 2561  ถึงวันที่  31 มีนาคม 2561</v>
      </c>
      <c r="B28" s="127"/>
      <c r="C28" s="127"/>
      <c r="D28" s="127"/>
      <c r="E28" s="127"/>
      <c r="F28" s="127"/>
      <c r="G28" s="127"/>
      <c r="H28" s="127"/>
      <c r="J28" s="127" t="str">
        <f>J3</f>
        <v>ตั้งแต่วันที่  1  มกราคม 2561  ถึงวันที่  31 มีนาคม 2561</v>
      </c>
      <c r="K28" s="127"/>
      <c r="L28" s="127"/>
      <c r="M28" s="127"/>
      <c r="N28" s="127"/>
      <c r="O28" s="127"/>
      <c r="P28" s="127"/>
      <c r="Q28" s="127"/>
      <c r="T28" s="127" t="str">
        <f>T3</f>
        <v>ตั้งแต่วันที่  1  มกราคม 2561  ถึงวันที่  31 มีนาคม 2561</v>
      </c>
      <c r="U28" s="127"/>
      <c r="V28" s="127"/>
      <c r="W28" s="127"/>
      <c r="X28" s="127"/>
      <c r="Y28" s="127"/>
      <c r="Z28" s="127"/>
    </row>
    <row r="29" spans="1:26" s="52" customFormat="1" ht="56.25">
      <c r="A29" s="45" t="s">
        <v>64</v>
      </c>
      <c r="B29" s="45" t="s">
        <v>65</v>
      </c>
      <c r="C29" s="45" t="s">
        <v>66</v>
      </c>
      <c r="D29" s="45" t="s">
        <v>1</v>
      </c>
      <c r="E29" s="47" t="s">
        <v>94</v>
      </c>
      <c r="F29" s="45" t="s">
        <v>95</v>
      </c>
      <c r="G29" s="47" t="s">
        <v>96</v>
      </c>
      <c r="H29" s="45" t="s">
        <v>17</v>
      </c>
      <c r="J29" s="45" t="s">
        <v>64</v>
      </c>
      <c r="K29" s="45" t="s">
        <v>65</v>
      </c>
      <c r="L29" s="45" t="s">
        <v>66</v>
      </c>
      <c r="M29" s="45" t="s">
        <v>1</v>
      </c>
      <c r="N29" s="47" t="s">
        <v>97</v>
      </c>
      <c r="O29" s="45" t="s">
        <v>37</v>
      </c>
      <c r="P29" s="47" t="s">
        <v>98</v>
      </c>
      <c r="Q29" s="47" t="s">
        <v>99</v>
      </c>
      <c r="R29" s="45" t="s">
        <v>17</v>
      </c>
      <c r="T29" s="45" t="s">
        <v>64</v>
      </c>
      <c r="U29" s="45" t="s">
        <v>65</v>
      </c>
      <c r="V29" s="45" t="s">
        <v>66</v>
      </c>
      <c r="W29" s="45" t="s">
        <v>1</v>
      </c>
      <c r="X29" s="47" t="s">
        <v>108</v>
      </c>
      <c r="Y29" s="47" t="s">
        <v>109</v>
      </c>
      <c r="Z29" s="45" t="s">
        <v>17</v>
      </c>
    </row>
    <row r="30" spans="1:26" ht="18.75">
      <c r="A30" s="48" t="s">
        <v>41</v>
      </c>
      <c r="B30" s="48" t="s">
        <v>5</v>
      </c>
      <c r="C30" s="48"/>
      <c r="D30" s="49"/>
      <c r="E30" s="49"/>
      <c r="F30" s="49"/>
      <c r="G30" s="49"/>
      <c r="H30" s="49">
        <f>SUM(E30:G30)</f>
        <v>0</v>
      </c>
      <c r="J30" s="48" t="s">
        <v>41</v>
      </c>
      <c r="K30" s="48" t="s">
        <v>5</v>
      </c>
      <c r="L30" s="48"/>
      <c r="M30" s="49"/>
      <c r="N30" s="49"/>
      <c r="O30" s="49"/>
      <c r="P30" s="49"/>
      <c r="Q30" s="49"/>
      <c r="R30" s="49">
        <f aca="true" t="shared" si="6" ref="R30:R39">SUM(N30:Q30)</f>
        <v>0</v>
      </c>
      <c r="T30" s="48" t="s">
        <v>41</v>
      </c>
      <c r="U30" s="48" t="s">
        <v>5</v>
      </c>
      <c r="V30" s="48"/>
      <c r="W30" s="49"/>
      <c r="X30" s="49"/>
      <c r="Y30" s="49"/>
      <c r="Z30" s="49">
        <f aca="true" t="shared" si="7" ref="Z30:Z39">SUM(X30:Y30)</f>
        <v>0</v>
      </c>
    </row>
    <row r="31" spans="1:26" ht="18.75">
      <c r="A31" s="48"/>
      <c r="B31" s="48" t="s">
        <v>6</v>
      </c>
      <c r="C31" s="48"/>
      <c r="D31" s="49"/>
      <c r="E31" s="49"/>
      <c r="F31" s="49"/>
      <c r="G31" s="49"/>
      <c r="H31" s="49">
        <f aca="true" t="shared" si="8" ref="H31:H39">SUM(E31:G31)</f>
        <v>0</v>
      </c>
      <c r="J31" s="48"/>
      <c r="K31" s="48" t="s">
        <v>6</v>
      </c>
      <c r="L31" s="48" t="s">
        <v>79</v>
      </c>
      <c r="M31" s="49">
        <v>110610</v>
      </c>
      <c r="N31" s="49"/>
      <c r="O31" s="49"/>
      <c r="P31" s="49"/>
      <c r="Q31" s="49"/>
      <c r="R31" s="49">
        <f t="shared" si="6"/>
        <v>0</v>
      </c>
      <c r="T31" s="48"/>
      <c r="U31" s="48" t="s">
        <v>6</v>
      </c>
      <c r="V31" s="48" t="s">
        <v>79</v>
      </c>
      <c r="W31" s="49">
        <v>898260</v>
      </c>
      <c r="X31" s="49">
        <v>139290</v>
      </c>
      <c r="Y31" s="49"/>
      <c r="Z31" s="49">
        <f t="shared" si="7"/>
        <v>139290</v>
      </c>
    </row>
    <row r="32" spans="1:26" ht="18.75">
      <c r="A32" s="48" t="s">
        <v>42</v>
      </c>
      <c r="B32" s="48" t="s">
        <v>7</v>
      </c>
      <c r="C32" s="48"/>
      <c r="D32" s="49"/>
      <c r="E32" s="49"/>
      <c r="F32" s="49"/>
      <c r="G32" s="49"/>
      <c r="H32" s="49">
        <f t="shared" si="8"/>
        <v>0</v>
      </c>
      <c r="J32" s="48" t="s">
        <v>42</v>
      </c>
      <c r="K32" s="48" t="s">
        <v>7</v>
      </c>
      <c r="L32" s="48"/>
      <c r="M32" s="49"/>
      <c r="N32" s="49"/>
      <c r="O32" s="49"/>
      <c r="P32" s="49"/>
      <c r="Q32" s="49"/>
      <c r="R32" s="49">
        <f t="shared" si="6"/>
        <v>0</v>
      </c>
      <c r="T32" s="48" t="s">
        <v>42</v>
      </c>
      <c r="U32" s="48" t="s">
        <v>7</v>
      </c>
      <c r="V32" s="48" t="s">
        <v>79</v>
      </c>
      <c r="W32" s="49">
        <v>120000</v>
      </c>
      <c r="X32" s="49"/>
      <c r="Y32" s="49"/>
      <c r="Z32" s="49">
        <f t="shared" si="7"/>
        <v>0</v>
      </c>
    </row>
    <row r="33" spans="1:26" ht="18.75">
      <c r="A33" s="48"/>
      <c r="B33" s="48" t="s">
        <v>8</v>
      </c>
      <c r="C33" s="48" t="s">
        <v>79</v>
      </c>
      <c r="D33" s="49">
        <v>345000</v>
      </c>
      <c r="E33" s="49">
        <v>14190</v>
      </c>
      <c r="F33" s="49"/>
      <c r="G33" s="49">
        <v>39365</v>
      </c>
      <c r="H33" s="49">
        <f t="shared" si="8"/>
        <v>53555</v>
      </c>
      <c r="J33" s="48"/>
      <c r="K33" s="48" t="s">
        <v>8</v>
      </c>
      <c r="L33" s="48" t="s">
        <v>79</v>
      </c>
      <c r="M33" s="49">
        <v>209000</v>
      </c>
      <c r="N33" s="49">
        <v>17978</v>
      </c>
      <c r="O33" s="49"/>
      <c r="P33" s="49">
        <v>36813.66</v>
      </c>
      <c r="Q33" s="49"/>
      <c r="R33" s="49">
        <f t="shared" si="6"/>
        <v>54791.66</v>
      </c>
      <c r="T33" s="48"/>
      <c r="U33" s="48" t="s">
        <v>8</v>
      </c>
      <c r="V33" s="48" t="s">
        <v>79</v>
      </c>
      <c r="W33" s="49">
        <v>60000</v>
      </c>
      <c r="X33" s="49">
        <v>25738.3</v>
      </c>
      <c r="Y33" s="49"/>
      <c r="Z33" s="49">
        <f t="shared" si="7"/>
        <v>25738.3</v>
      </c>
    </row>
    <row r="34" spans="1:26" ht="18.75">
      <c r="A34" s="48"/>
      <c r="B34" s="48" t="s">
        <v>9</v>
      </c>
      <c r="C34" s="48"/>
      <c r="D34" s="49"/>
      <c r="E34" s="49"/>
      <c r="F34" s="49"/>
      <c r="G34" s="49"/>
      <c r="H34" s="49">
        <f t="shared" si="8"/>
        <v>0</v>
      </c>
      <c r="J34" s="48"/>
      <c r="K34" s="48" t="s">
        <v>9</v>
      </c>
      <c r="L34" s="48" t="s">
        <v>79</v>
      </c>
      <c r="M34" s="49">
        <v>15000</v>
      </c>
      <c r="N34" s="49"/>
      <c r="O34" s="49"/>
      <c r="P34" s="49"/>
      <c r="Q34" s="49"/>
      <c r="R34" s="49">
        <f t="shared" si="6"/>
        <v>0</v>
      </c>
      <c r="T34" s="48"/>
      <c r="U34" s="48" t="s">
        <v>9</v>
      </c>
      <c r="V34" s="48" t="s">
        <v>79</v>
      </c>
      <c r="W34" s="49">
        <v>35000</v>
      </c>
      <c r="X34" s="49">
        <v>9282</v>
      </c>
      <c r="Y34" s="49"/>
      <c r="Z34" s="49">
        <f t="shared" si="7"/>
        <v>9282</v>
      </c>
    </row>
    <row r="35" spans="1:26" ht="18.75">
      <c r="A35" s="48"/>
      <c r="B35" s="48" t="s">
        <v>10</v>
      </c>
      <c r="C35" s="48"/>
      <c r="D35" s="49"/>
      <c r="E35" s="49"/>
      <c r="F35" s="49"/>
      <c r="G35" s="49"/>
      <c r="H35" s="49">
        <f t="shared" si="8"/>
        <v>0</v>
      </c>
      <c r="J35" s="48"/>
      <c r="K35" s="48" t="s">
        <v>10</v>
      </c>
      <c r="L35" s="48"/>
      <c r="M35" s="49"/>
      <c r="N35" s="49"/>
      <c r="O35" s="49"/>
      <c r="P35" s="49"/>
      <c r="Q35" s="49"/>
      <c r="R35" s="49">
        <f t="shared" si="6"/>
        <v>0</v>
      </c>
      <c r="T35" s="48"/>
      <c r="U35" s="48" t="s">
        <v>10</v>
      </c>
      <c r="V35" s="48"/>
      <c r="W35" s="49"/>
      <c r="X35" s="49"/>
      <c r="Y35" s="49"/>
      <c r="Z35" s="49">
        <f t="shared" si="7"/>
        <v>0</v>
      </c>
    </row>
    <row r="36" spans="1:26" ht="18.75">
      <c r="A36" s="48" t="s">
        <v>43</v>
      </c>
      <c r="B36" s="48" t="s">
        <v>11</v>
      </c>
      <c r="C36" s="48"/>
      <c r="D36" s="49"/>
      <c r="E36" s="49"/>
      <c r="F36" s="49"/>
      <c r="G36" s="49"/>
      <c r="H36" s="49">
        <f t="shared" si="8"/>
        <v>0</v>
      </c>
      <c r="J36" s="48" t="s">
        <v>43</v>
      </c>
      <c r="K36" s="48" t="s">
        <v>11</v>
      </c>
      <c r="L36" s="48"/>
      <c r="M36" s="49"/>
      <c r="N36" s="49"/>
      <c r="O36" s="49"/>
      <c r="P36" s="49"/>
      <c r="Q36" s="49"/>
      <c r="R36" s="49">
        <f t="shared" si="6"/>
        <v>0</v>
      </c>
      <c r="T36" s="48" t="s">
        <v>43</v>
      </c>
      <c r="U36" s="48" t="s">
        <v>11</v>
      </c>
      <c r="V36" s="48" t="s">
        <v>79</v>
      </c>
      <c r="W36" s="49"/>
      <c r="X36" s="49"/>
      <c r="Y36" s="49"/>
      <c r="Z36" s="49">
        <f t="shared" si="7"/>
        <v>0</v>
      </c>
    </row>
    <row r="37" spans="1:26" ht="18.75">
      <c r="A37" s="48"/>
      <c r="B37" s="48" t="s">
        <v>12</v>
      </c>
      <c r="C37" s="48"/>
      <c r="D37" s="49"/>
      <c r="E37" s="49"/>
      <c r="F37" s="49"/>
      <c r="G37" s="49"/>
      <c r="H37" s="49">
        <f t="shared" si="8"/>
        <v>0</v>
      </c>
      <c r="J37" s="48"/>
      <c r="K37" s="48" t="s">
        <v>12</v>
      </c>
      <c r="L37" s="48"/>
      <c r="M37" s="49"/>
      <c r="N37" s="49"/>
      <c r="O37" s="49"/>
      <c r="P37" s="49"/>
      <c r="Q37" s="49"/>
      <c r="R37" s="49">
        <f t="shared" si="6"/>
        <v>0</v>
      </c>
      <c r="T37" s="48"/>
      <c r="U37" s="48" t="s">
        <v>12</v>
      </c>
      <c r="V37" s="48"/>
      <c r="W37" s="49"/>
      <c r="X37" s="49"/>
      <c r="Y37" s="49"/>
      <c r="Z37" s="49">
        <f t="shared" si="7"/>
        <v>0</v>
      </c>
    </row>
    <row r="38" spans="1:26" ht="18.75">
      <c r="A38" s="48" t="s">
        <v>44</v>
      </c>
      <c r="B38" s="48" t="s">
        <v>25</v>
      </c>
      <c r="C38" s="48"/>
      <c r="D38" s="49"/>
      <c r="E38" s="49"/>
      <c r="F38" s="49"/>
      <c r="G38" s="49"/>
      <c r="H38" s="49">
        <f t="shared" si="8"/>
        <v>0</v>
      </c>
      <c r="J38" s="48" t="s">
        <v>44</v>
      </c>
      <c r="K38" s="48" t="s">
        <v>25</v>
      </c>
      <c r="L38" s="48"/>
      <c r="M38" s="49"/>
      <c r="N38" s="49"/>
      <c r="O38" s="49"/>
      <c r="P38" s="49"/>
      <c r="Q38" s="49"/>
      <c r="R38" s="49">
        <f t="shared" si="6"/>
        <v>0</v>
      </c>
      <c r="T38" s="48" t="s">
        <v>44</v>
      </c>
      <c r="U38" s="48" t="s">
        <v>25</v>
      </c>
      <c r="V38" s="48"/>
      <c r="W38" s="49"/>
      <c r="X38" s="49"/>
      <c r="Y38" s="49"/>
      <c r="Z38" s="49">
        <f t="shared" si="7"/>
        <v>0</v>
      </c>
    </row>
    <row r="39" spans="1:26" ht="18.75">
      <c r="A39" s="48" t="s">
        <v>45</v>
      </c>
      <c r="B39" s="48" t="s">
        <v>13</v>
      </c>
      <c r="C39" s="48"/>
      <c r="D39" s="49"/>
      <c r="E39" s="49"/>
      <c r="F39" s="49"/>
      <c r="G39" s="49"/>
      <c r="H39" s="49">
        <f t="shared" si="8"/>
        <v>0</v>
      </c>
      <c r="J39" s="48" t="s">
        <v>45</v>
      </c>
      <c r="K39" s="48" t="s">
        <v>13</v>
      </c>
      <c r="L39" s="48" t="s">
        <v>79</v>
      </c>
      <c r="M39" s="49">
        <v>20000</v>
      </c>
      <c r="N39" s="49"/>
      <c r="O39" s="49"/>
      <c r="P39" s="49"/>
      <c r="Q39" s="49"/>
      <c r="R39" s="49">
        <f t="shared" si="6"/>
        <v>0</v>
      </c>
      <c r="T39" s="48" t="s">
        <v>45</v>
      </c>
      <c r="U39" s="48" t="s">
        <v>13</v>
      </c>
      <c r="V39" s="48"/>
      <c r="W39" s="49"/>
      <c r="X39" s="49"/>
      <c r="Y39" s="49"/>
      <c r="Z39" s="49">
        <f t="shared" si="7"/>
        <v>0</v>
      </c>
    </row>
    <row r="40" spans="1:26" ht="18.75">
      <c r="A40" s="128" t="s">
        <v>17</v>
      </c>
      <c r="B40" s="129"/>
      <c r="C40" s="130"/>
      <c r="D40" s="49">
        <f>SUM(D30:D39)</f>
        <v>345000</v>
      </c>
      <c r="E40" s="49">
        <f>SUM(E30:E39)</f>
        <v>14190</v>
      </c>
      <c r="F40" s="49">
        <f>SUM(F30:F39)</f>
        <v>0</v>
      </c>
      <c r="G40" s="49">
        <f>SUM(G30:G39)</f>
        <v>39365</v>
      </c>
      <c r="H40" s="49">
        <f>SUM(H30:H39)</f>
        <v>53555</v>
      </c>
      <c r="J40" s="128" t="s">
        <v>17</v>
      </c>
      <c r="K40" s="129"/>
      <c r="L40" s="130"/>
      <c r="M40" s="49">
        <f>SUM(M30:M39)</f>
        <v>354610</v>
      </c>
      <c r="N40" s="49">
        <f>SUM(N30:N39)</f>
        <v>17978</v>
      </c>
      <c r="O40" s="49"/>
      <c r="P40" s="49">
        <f>SUM(P30:P39)</f>
        <v>36813.66</v>
      </c>
      <c r="Q40" s="49">
        <f>SUM(Q30:Q39)</f>
        <v>0</v>
      </c>
      <c r="R40" s="49">
        <f>SUM(R30:R39)</f>
        <v>54791.66</v>
      </c>
      <c r="T40" s="128" t="s">
        <v>17</v>
      </c>
      <c r="U40" s="129"/>
      <c r="V40" s="130"/>
      <c r="W40" s="49">
        <f>SUM(W30:W39)</f>
        <v>1113260</v>
      </c>
      <c r="X40" s="49">
        <f>SUM(X30:X39)</f>
        <v>174310.3</v>
      </c>
      <c r="Y40" s="49">
        <f>SUM(Y30:Y39)</f>
        <v>0</v>
      </c>
      <c r="Z40" s="49">
        <f>SUM(Z30:Z39)</f>
        <v>174310.3</v>
      </c>
    </row>
    <row r="41" spans="1:20" ht="18.75">
      <c r="A41" s="2" t="s">
        <v>80</v>
      </c>
      <c r="J41" s="2" t="s">
        <v>80</v>
      </c>
      <c r="T41" s="2" t="s">
        <v>80</v>
      </c>
    </row>
    <row r="44" spans="20:26" ht="18.75">
      <c r="T44" s="133" t="s">
        <v>101</v>
      </c>
      <c r="U44" s="133"/>
      <c r="W44" s="119" t="s">
        <v>82</v>
      </c>
      <c r="X44" s="119"/>
      <c r="Y44" s="119" t="s">
        <v>82</v>
      </c>
      <c r="Z44" s="119"/>
    </row>
    <row r="45" spans="2:26" ht="18.75">
      <c r="B45" s="50" t="s">
        <v>81</v>
      </c>
      <c r="C45" s="50"/>
      <c r="E45" s="119" t="s">
        <v>82</v>
      </c>
      <c r="F45" s="119"/>
      <c r="G45" s="119" t="s">
        <v>82</v>
      </c>
      <c r="H45" s="119"/>
      <c r="K45" s="50" t="s">
        <v>100</v>
      </c>
      <c r="L45" s="50"/>
      <c r="M45" s="119" t="s">
        <v>82</v>
      </c>
      <c r="N45" s="119"/>
      <c r="O45" s="119"/>
      <c r="P45" s="119" t="s">
        <v>82</v>
      </c>
      <c r="Q45" s="119"/>
      <c r="T45" s="133" t="s">
        <v>59</v>
      </c>
      <c r="U45" s="133"/>
      <c r="W45" s="119" t="s">
        <v>31</v>
      </c>
      <c r="X45" s="119"/>
      <c r="Y45" s="119" t="s">
        <v>50</v>
      </c>
      <c r="Z45" s="119"/>
    </row>
    <row r="46" spans="2:26" ht="18.75">
      <c r="B46" s="131" t="s">
        <v>30</v>
      </c>
      <c r="C46" s="131"/>
      <c r="E46" s="119" t="s">
        <v>31</v>
      </c>
      <c r="F46" s="119"/>
      <c r="G46" s="119" t="s">
        <v>50</v>
      </c>
      <c r="H46" s="119"/>
      <c r="K46" s="39" t="s">
        <v>84</v>
      </c>
      <c r="L46" s="39"/>
      <c r="M46" s="119" t="s">
        <v>31</v>
      </c>
      <c r="N46" s="119"/>
      <c r="O46" s="119"/>
      <c r="P46" s="119" t="s">
        <v>50</v>
      </c>
      <c r="Q46" s="119"/>
      <c r="T46" s="50" t="s">
        <v>86</v>
      </c>
      <c r="U46" s="51"/>
      <c r="W46" s="119" t="s">
        <v>29</v>
      </c>
      <c r="X46" s="119"/>
      <c r="Y46" s="119" t="s">
        <v>49</v>
      </c>
      <c r="Z46" s="119"/>
    </row>
    <row r="47" spans="2:21" ht="18.75">
      <c r="B47" s="131" t="s">
        <v>86</v>
      </c>
      <c r="C47" s="131"/>
      <c r="E47" s="119" t="s">
        <v>29</v>
      </c>
      <c r="F47" s="119"/>
      <c r="G47" s="119" t="s">
        <v>49</v>
      </c>
      <c r="H47" s="119"/>
      <c r="K47" s="51" t="s">
        <v>87</v>
      </c>
      <c r="L47" s="51"/>
      <c r="M47" s="119" t="s">
        <v>29</v>
      </c>
      <c r="N47" s="119"/>
      <c r="O47" s="119"/>
      <c r="P47" s="119" t="s">
        <v>49</v>
      </c>
      <c r="Q47" s="119"/>
      <c r="T47" s="39" t="s">
        <v>102</v>
      </c>
      <c r="U47" s="39"/>
    </row>
    <row r="48" spans="2:12" ht="18.75">
      <c r="B48" s="131" t="s">
        <v>89</v>
      </c>
      <c r="C48" s="131"/>
      <c r="K48" s="39" t="s">
        <v>90</v>
      </c>
      <c r="L48" s="39"/>
    </row>
    <row r="50" spans="10:26" ht="18.75">
      <c r="J50" s="126" t="s">
        <v>0</v>
      </c>
      <c r="K50" s="126"/>
      <c r="L50" s="126"/>
      <c r="M50" s="126"/>
      <c r="N50" s="126"/>
      <c r="O50" s="126"/>
      <c r="P50" s="126"/>
      <c r="Q50" s="126"/>
      <c r="R50" s="126"/>
      <c r="T50" s="126" t="s">
        <v>0</v>
      </c>
      <c r="U50" s="126"/>
      <c r="V50" s="126"/>
      <c r="W50" s="126"/>
      <c r="X50" s="126"/>
      <c r="Y50" s="126"/>
      <c r="Z50" s="126"/>
    </row>
    <row r="51" spans="10:26" ht="18.75">
      <c r="J51" s="126" t="s">
        <v>103</v>
      </c>
      <c r="K51" s="126"/>
      <c r="L51" s="126"/>
      <c r="M51" s="126"/>
      <c r="N51" s="126"/>
      <c r="O51" s="126"/>
      <c r="P51" s="126"/>
      <c r="Q51" s="126"/>
      <c r="R51" s="126"/>
      <c r="T51" s="126" t="s">
        <v>110</v>
      </c>
      <c r="U51" s="126"/>
      <c r="V51" s="126"/>
      <c r="W51" s="126"/>
      <c r="X51" s="126"/>
      <c r="Y51" s="126"/>
      <c r="Z51" s="126"/>
    </row>
    <row r="52" spans="10:26" ht="18.75">
      <c r="J52" s="127" t="str">
        <f>J28</f>
        <v>ตั้งแต่วันที่  1  มกราคม 2561  ถึงวันที่  31 มีนาคม 2561</v>
      </c>
      <c r="K52" s="127"/>
      <c r="L52" s="127"/>
      <c r="M52" s="127"/>
      <c r="N52" s="127"/>
      <c r="O52" s="127"/>
      <c r="P52" s="127"/>
      <c r="Q52" s="127"/>
      <c r="R52" s="127"/>
      <c r="T52" s="127" t="str">
        <f>T28</f>
        <v>ตั้งแต่วันที่  1  มกราคม 2561  ถึงวันที่  31 มีนาคม 2561</v>
      </c>
      <c r="U52" s="127"/>
      <c r="V52" s="127"/>
      <c r="W52" s="127"/>
      <c r="X52" s="127"/>
      <c r="Y52" s="127"/>
      <c r="Z52" s="127"/>
    </row>
    <row r="53" spans="1:26" s="52" customFormat="1" ht="75">
      <c r="A53" s="2"/>
      <c r="B53" s="2"/>
      <c r="C53" s="2"/>
      <c r="D53" s="2"/>
      <c r="E53" s="2"/>
      <c r="F53" s="2"/>
      <c r="G53" s="2"/>
      <c r="H53" s="2"/>
      <c r="J53" s="45" t="s">
        <v>64</v>
      </c>
      <c r="K53" s="45" t="s">
        <v>65</v>
      </c>
      <c r="L53" s="45" t="s">
        <v>66</v>
      </c>
      <c r="M53" s="45" t="s">
        <v>1</v>
      </c>
      <c r="N53" s="47" t="s">
        <v>105</v>
      </c>
      <c r="O53" s="47" t="s">
        <v>39</v>
      </c>
      <c r="P53" s="47" t="s">
        <v>106</v>
      </c>
      <c r="Q53" s="47" t="s">
        <v>107</v>
      </c>
      <c r="R53" s="45" t="s">
        <v>17</v>
      </c>
      <c r="T53" s="45" t="s">
        <v>64</v>
      </c>
      <c r="U53" s="45" t="s">
        <v>65</v>
      </c>
      <c r="V53" s="45" t="s">
        <v>66</v>
      </c>
      <c r="W53" s="45" t="s">
        <v>1</v>
      </c>
      <c r="X53" s="47" t="s">
        <v>40</v>
      </c>
      <c r="Y53" s="47" t="s">
        <v>111</v>
      </c>
      <c r="Z53" s="45" t="s">
        <v>17</v>
      </c>
    </row>
    <row r="54" spans="10:26" ht="18.75">
      <c r="J54" s="48" t="s">
        <v>41</v>
      </c>
      <c r="K54" s="48" t="s">
        <v>5</v>
      </c>
      <c r="L54" s="48"/>
      <c r="M54" s="49"/>
      <c r="N54" s="49"/>
      <c r="O54" s="49"/>
      <c r="P54" s="49"/>
      <c r="Q54" s="49"/>
      <c r="R54" s="49">
        <f>SUM(N54:Q54)</f>
        <v>0</v>
      </c>
      <c r="T54" s="48" t="s">
        <v>41</v>
      </c>
      <c r="U54" s="48" t="s">
        <v>5</v>
      </c>
      <c r="V54" s="48"/>
      <c r="W54" s="49"/>
      <c r="X54" s="49"/>
      <c r="Y54" s="49"/>
      <c r="Z54" s="49">
        <f aca="true" t="shared" si="9" ref="Z54:Z63">SUM(X54:Y54)</f>
        <v>0</v>
      </c>
    </row>
    <row r="55" spans="10:26" ht="18.75">
      <c r="J55" s="48"/>
      <c r="K55" s="48" t="s">
        <v>6</v>
      </c>
      <c r="L55" s="48"/>
      <c r="M55" s="49"/>
      <c r="N55" s="49"/>
      <c r="O55" s="49"/>
      <c r="P55" s="49"/>
      <c r="Q55" s="49"/>
      <c r="R55" s="49">
        <f aca="true" t="shared" si="10" ref="R55:R63">SUM(N55:Q55)</f>
        <v>0</v>
      </c>
      <c r="T55" s="48"/>
      <c r="U55" s="48" t="s">
        <v>6</v>
      </c>
      <c r="V55" s="48" t="s">
        <v>79</v>
      </c>
      <c r="W55" s="49">
        <v>270610</v>
      </c>
      <c r="X55" s="49"/>
      <c r="Y55" s="49"/>
      <c r="Z55" s="49">
        <f t="shared" si="9"/>
        <v>0</v>
      </c>
    </row>
    <row r="56" spans="10:26" ht="18.75">
      <c r="J56" s="48" t="s">
        <v>42</v>
      </c>
      <c r="K56" s="48" t="s">
        <v>7</v>
      </c>
      <c r="L56" s="48"/>
      <c r="M56" s="49"/>
      <c r="N56" s="49"/>
      <c r="O56" s="49"/>
      <c r="P56" s="49"/>
      <c r="Q56" s="49"/>
      <c r="R56" s="49">
        <f t="shared" si="10"/>
        <v>0</v>
      </c>
      <c r="T56" s="48" t="s">
        <v>42</v>
      </c>
      <c r="U56" s="48" t="s">
        <v>7</v>
      </c>
      <c r="V56" s="48"/>
      <c r="W56" s="49"/>
      <c r="X56" s="49"/>
      <c r="Y56" s="49"/>
      <c r="Z56" s="49">
        <f t="shared" si="9"/>
        <v>0</v>
      </c>
    </row>
    <row r="57" spans="10:26" ht="18.75">
      <c r="J57" s="48"/>
      <c r="K57" s="48" t="s">
        <v>8</v>
      </c>
      <c r="L57" s="48" t="s">
        <v>79</v>
      </c>
      <c r="M57" s="49">
        <v>500000</v>
      </c>
      <c r="N57" s="49"/>
      <c r="O57" s="49"/>
      <c r="P57" s="49"/>
      <c r="Q57" s="49"/>
      <c r="R57" s="49">
        <f t="shared" si="10"/>
        <v>0</v>
      </c>
      <c r="T57" s="48"/>
      <c r="U57" s="48" t="s">
        <v>8</v>
      </c>
      <c r="V57" s="48" t="s">
        <v>79</v>
      </c>
      <c r="W57" s="49">
        <v>40000</v>
      </c>
      <c r="X57" s="49"/>
      <c r="Y57" s="49"/>
      <c r="Z57" s="49">
        <f t="shared" si="9"/>
        <v>0</v>
      </c>
    </row>
    <row r="58" spans="10:26" ht="18.75">
      <c r="J58" s="48"/>
      <c r="K58" s="48" t="s">
        <v>9</v>
      </c>
      <c r="L58" s="48" t="s">
        <v>79</v>
      </c>
      <c r="M58" s="49">
        <v>100000</v>
      </c>
      <c r="N58" s="49"/>
      <c r="O58" s="49">
        <v>25520</v>
      </c>
      <c r="P58" s="49"/>
      <c r="Q58" s="49"/>
      <c r="R58" s="49">
        <f t="shared" si="10"/>
        <v>25520</v>
      </c>
      <c r="T58" s="48"/>
      <c r="U58" s="48" t="s">
        <v>9</v>
      </c>
      <c r="V58" s="48"/>
      <c r="W58" s="49"/>
      <c r="X58" s="49"/>
      <c r="Y58" s="49"/>
      <c r="Z58" s="49">
        <f t="shared" si="9"/>
        <v>0</v>
      </c>
    </row>
    <row r="59" spans="10:26" ht="18.75">
      <c r="J59" s="48"/>
      <c r="K59" s="48" t="s">
        <v>10</v>
      </c>
      <c r="L59" s="48"/>
      <c r="M59" s="49"/>
      <c r="N59" s="49"/>
      <c r="O59" s="49"/>
      <c r="P59" s="49"/>
      <c r="Q59" s="49"/>
      <c r="R59" s="49">
        <f t="shared" si="10"/>
        <v>0</v>
      </c>
      <c r="T59" s="48"/>
      <c r="U59" s="48" t="s">
        <v>10</v>
      </c>
      <c r="V59" s="48"/>
      <c r="W59" s="49"/>
      <c r="X59" s="49"/>
      <c r="Y59" s="49"/>
      <c r="Z59" s="49">
        <f t="shared" si="9"/>
        <v>0</v>
      </c>
    </row>
    <row r="60" spans="10:26" ht="18.75">
      <c r="J60" s="48" t="s">
        <v>43</v>
      </c>
      <c r="K60" s="48" t="s">
        <v>11</v>
      </c>
      <c r="L60" s="48"/>
      <c r="M60" s="49"/>
      <c r="N60" s="49"/>
      <c r="O60" s="49"/>
      <c r="P60" s="49"/>
      <c r="Q60" s="49"/>
      <c r="R60" s="49">
        <f t="shared" si="10"/>
        <v>0</v>
      </c>
      <c r="T60" s="48" t="s">
        <v>43</v>
      </c>
      <c r="U60" s="48" t="s">
        <v>11</v>
      </c>
      <c r="V60" s="48"/>
      <c r="W60" s="49"/>
      <c r="X60" s="49"/>
      <c r="Y60" s="49"/>
      <c r="Z60" s="49">
        <f t="shared" si="9"/>
        <v>0</v>
      </c>
    </row>
    <row r="61" spans="10:26" ht="18.75">
      <c r="J61" s="48"/>
      <c r="K61" s="48" t="s">
        <v>12</v>
      </c>
      <c r="L61" s="48"/>
      <c r="M61" s="49"/>
      <c r="N61" s="49"/>
      <c r="O61" s="49"/>
      <c r="P61" s="49"/>
      <c r="Q61" s="49"/>
      <c r="R61" s="49">
        <f t="shared" si="10"/>
        <v>0</v>
      </c>
      <c r="T61" s="48"/>
      <c r="U61" s="48" t="s">
        <v>12</v>
      </c>
      <c r="V61" s="48"/>
      <c r="W61" s="49"/>
      <c r="X61" s="49"/>
      <c r="Y61" s="49"/>
      <c r="Z61" s="49">
        <f t="shared" si="9"/>
        <v>0</v>
      </c>
    </row>
    <row r="62" spans="10:26" ht="18.75">
      <c r="J62" s="48" t="s">
        <v>44</v>
      </c>
      <c r="K62" s="48" t="s">
        <v>25</v>
      </c>
      <c r="L62" s="48"/>
      <c r="M62" s="49"/>
      <c r="N62" s="49"/>
      <c r="O62" s="49"/>
      <c r="P62" s="49"/>
      <c r="Q62" s="49"/>
      <c r="R62" s="49">
        <f t="shared" si="10"/>
        <v>0</v>
      </c>
      <c r="T62" s="48" t="s">
        <v>44</v>
      </c>
      <c r="U62" s="48" t="s">
        <v>25</v>
      </c>
      <c r="V62" s="48"/>
      <c r="W62" s="49"/>
      <c r="X62" s="49"/>
      <c r="Y62" s="49"/>
      <c r="Z62" s="49">
        <f t="shared" si="9"/>
        <v>0</v>
      </c>
    </row>
    <row r="63" spans="10:26" ht="18.75">
      <c r="J63" s="48" t="s">
        <v>45</v>
      </c>
      <c r="K63" s="48" t="s">
        <v>13</v>
      </c>
      <c r="L63" s="48"/>
      <c r="M63" s="49"/>
      <c r="N63" s="49"/>
      <c r="O63" s="49"/>
      <c r="P63" s="49"/>
      <c r="Q63" s="49"/>
      <c r="R63" s="49">
        <f t="shared" si="10"/>
        <v>0</v>
      </c>
      <c r="T63" s="48" t="s">
        <v>45</v>
      </c>
      <c r="U63" s="48" t="s">
        <v>13</v>
      </c>
      <c r="V63" s="48"/>
      <c r="W63" s="49"/>
      <c r="X63" s="49"/>
      <c r="Y63" s="49"/>
      <c r="Z63" s="49">
        <f t="shared" si="9"/>
        <v>0</v>
      </c>
    </row>
    <row r="64" spans="10:26" ht="18.75">
      <c r="J64" s="128" t="s">
        <v>17</v>
      </c>
      <c r="K64" s="129"/>
      <c r="L64" s="130"/>
      <c r="M64" s="49">
        <f aca="true" t="shared" si="11" ref="M64:R64">SUM(M54:M63)</f>
        <v>600000</v>
      </c>
      <c r="N64" s="49">
        <f t="shared" si="11"/>
        <v>0</v>
      </c>
      <c r="O64" s="49">
        <f t="shared" si="11"/>
        <v>25520</v>
      </c>
      <c r="P64" s="49">
        <f t="shared" si="11"/>
        <v>0</v>
      </c>
      <c r="Q64" s="49">
        <f t="shared" si="11"/>
        <v>0</v>
      </c>
      <c r="R64" s="49">
        <f t="shared" si="11"/>
        <v>25520</v>
      </c>
      <c r="T64" s="128" t="s">
        <v>17</v>
      </c>
      <c r="U64" s="129"/>
      <c r="V64" s="130"/>
      <c r="W64" s="49">
        <f>SUM(W54:W63)</f>
        <v>310610</v>
      </c>
      <c r="X64" s="49">
        <f>SUM(X54:X63)</f>
        <v>0</v>
      </c>
      <c r="Y64" s="49">
        <f>SUM(Y54:Y63)</f>
        <v>0</v>
      </c>
      <c r="Z64" s="49">
        <f>SUM(Z54:Z63)</f>
        <v>0</v>
      </c>
    </row>
    <row r="65" spans="10:20" ht="18.75">
      <c r="J65" s="2" t="s">
        <v>80</v>
      </c>
      <c r="T65" s="2" t="s">
        <v>80</v>
      </c>
    </row>
    <row r="68" spans="11:26" ht="18.75">
      <c r="K68" s="50" t="s">
        <v>100</v>
      </c>
      <c r="L68" s="50"/>
      <c r="M68" s="119" t="s">
        <v>82</v>
      </c>
      <c r="N68" s="119"/>
      <c r="O68" s="119"/>
      <c r="P68" s="119" t="s">
        <v>82</v>
      </c>
      <c r="Q68" s="119"/>
      <c r="T68" s="133" t="s">
        <v>101</v>
      </c>
      <c r="U68" s="133"/>
      <c r="W68" s="119" t="s">
        <v>82</v>
      </c>
      <c r="X68" s="119"/>
      <c r="Y68" s="119" t="s">
        <v>82</v>
      </c>
      <c r="Z68" s="119"/>
    </row>
    <row r="69" spans="11:26" ht="18.75">
      <c r="K69" s="39" t="s">
        <v>84</v>
      </c>
      <c r="L69" s="39"/>
      <c r="M69" s="119" t="s">
        <v>31</v>
      </c>
      <c r="N69" s="119"/>
      <c r="O69" s="119"/>
      <c r="P69" s="119" t="s">
        <v>50</v>
      </c>
      <c r="Q69" s="119"/>
      <c r="T69" s="133" t="s">
        <v>59</v>
      </c>
      <c r="U69" s="133"/>
      <c r="W69" s="119" t="s">
        <v>31</v>
      </c>
      <c r="X69" s="119"/>
      <c r="Y69" s="119" t="s">
        <v>50</v>
      </c>
      <c r="Z69" s="119"/>
    </row>
    <row r="70" spans="11:26" ht="18.75">
      <c r="K70" s="51" t="s">
        <v>87</v>
      </c>
      <c r="L70" s="51"/>
      <c r="M70" s="119" t="s">
        <v>29</v>
      </c>
      <c r="N70" s="119"/>
      <c r="O70" s="119"/>
      <c r="P70" s="119" t="s">
        <v>49</v>
      </c>
      <c r="Q70" s="119"/>
      <c r="T70" s="50" t="s">
        <v>86</v>
      </c>
      <c r="U70" s="51"/>
      <c r="W70" s="119" t="s">
        <v>29</v>
      </c>
      <c r="X70" s="119"/>
      <c r="Y70" s="119" t="s">
        <v>49</v>
      </c>
      <c r="Z70" s="119"/>
    </row>
    <row r="71" spans="11:21" ht="18.75">
      <c r="K71" s="39" t="s">
        <v>90</v>
      </c>
      <c r="L71" s="39"/>
      <c r="T71" s="39" t="s">
        <v>102</v>
      </c>
      <c r="U71" s="39"/>
    </row>
  </sheetData>
  <sheetProtection/>
  <mergeCells count="108">
    <mergeCell ref="W70:X70"/>
    <mergeCell ref="Y70:Z70"/>
    <mergeCell ref="T64:V64"/>
    <mergeCell ref="T68:U68"/>
    <mergeCell ref="W68:X68"/>
    <mergeCell ref="Y68:Z68"/>
    <mergeCell ref="T69:U69"/>
    <mergeCell ref="W69:X69"/>
    <mergeCell ref="Y69:Z69"/>
    <mergeCell ref="M70:O70"/>
    <mergeCell ref="P70:Q70"/>
    <mergeCell ref="T50:Z50"/>
    <mergeCell ref="T51:Z51"/>
    <mergeCell ref="T52:Z52"/>
    <mergeCell ref="T45:U45"/>
    <mergeCell ref="W45:X45"/>
    <mergeCell ref="Y45:Z45"/>
    <mergeCell ref="M69:O69"/>
    <mergeCell ref="P69:Q69"/>
    <mergeCell ref="W46:X46"/>
    <mergeCell ref="Y46:Z46"/>
    <mergeCell ref="T44:U44"/>
    <mergeCell ref="W44:X44"/>
    <mergeCell ref="Y44:Z44"/>
    <mergeCell ref="M68:O68"/>
    <mergeCell ref="P68:Q68"/>
    <mergeCell ref="J52:R52"/>
    <mergeCell ref="T28:Z28"/>
    <mergeCell ref="J64:L64"/>
    <mergeCell ref="T40:V40"/>
    <mergeCell ref="B48:C48"/>
    <mergeCell ref="J50:R50"/>
    <mergeCell ref="T26:Z26"/>
    <mergeCell ref="J51:R51"/>
    <mergeCell ref="T27:Z27"/>
    <mergeCell ref="B47:C47"/>
    <mergeCell ref="E47:F47"/>
    <mergeCell ref="G47:H47"/>
    <mergeCell ref="M47:O47"/>
    <mergeCell ref="P47:Q47"/>
    <mergeCell ref="B46:C46"/>
    <mergeCell ref="E46:F46"/>
    <mergeCell ref="G46:H46"/>
    <mergeCell ref="M46:O46"/>
    <mergeCell ref="P46:Q46"/>
    <mergeCell ref="E45:F45"/>
    <mergeCell ref="G45:H45"/>
    <mergeCell ref="M45:O45"/>
    <mergeCell ref="P45:Q45"/>
    <mergeCell ref="A28:H28"/>
    <mergeCell ref="J28:Q28"/>
    <mergeCell ref="A40:C40"/>
    <mergeCell ref="J40:L40"/>
    <mergeCell ref="A26:H26"/>
    <mergeCell ref="J26:Q26"/>
    <mergeCell ref="A27:H27"/>
    <mergeCell ref="J27:Q27"/>
    <mergeCell ref="W22:X22"/>
    <mergeCell ref="Y22:Z22"/>
    <mergeCell ref="P22:Q22"/>
    <mergeCell ref="T22:U22"/>
    <mergeCell ref="AC22:AE22"/>
    <mergeCell ref="AF22:AH22"/>
    <mergeCell ref="AI22:AK22"/>
    <mergeCell ref="B23:C23"/>
    <mergeCell ref="T23:U23"/>
    <mergeCell ref="AC23:AE23"/>
    <mergeCell ref="B22:C22"/>
    <mergeCell ref="E22:F22"/>
    <mergeCell ref="G22:H22"/>
    <mergeCell ref="M22:O22"/>
    <mergeCell ref="T21:U21"/>
    <mergeCell ref="W21:X21"/>
    <mergeCell ref="Y21:Z21"/>
    <mergeCell ref="AC21:AE21"/>
    <mergeCell ref="AF21:AH21"/>
    <mergeCell ref="AI21:AK21"/>
    <mergeCell ref="W20:X20"/>
    <mergeCell ref="Y20:Z20"/>
    <mergeCell ref="AC20:AE20"/>
    <mergeCell ref="AF20:AH20"/>
    <mergeCell ref="AI20:AK20"/>
    <mergeCell ref="B21:C21"/>
    <mergeCell ref="E21:F21"/>
    <mergeCell ref="G21:H21"/>
    <mergeCell ref="M21:O21"/>
    <mergeCell ref="P21:Q21"/>
    <mergeCell ref="J16:L16"/>
    <mergeCell ref="E20:F20"/>
    <mergeCell ref="G20:H20"/>
    <mergeCell ref="M20:O20"/>
    <mergeCell ref="P20:Q20"/>
    <mergeCell ref="T20:U20"/>
    <mergeCell ref="J3:R3"/>
    <mergeCell ref="T3:Z3"/>
    <mergeCell ref="AB3:AK3"/>
    <mergeCell ref="A15:C15"/>
    <mergeCell ref="T15:V15"/>
    <mergeCell ref="AB15:AD15"/>
    <mergeCell ref="A3:H3"/>
    <mergeCell ref="A1:H1"/>
    <mergeCell ref="J1:R1"/>
    <mergeCell ref="T1:Z1"/>
    <mergeCell ref="AB1:AK1"/>
    <mergeCell ref="A2:H2"/>
    <mergeCell ref="J2:R2"/>
    <mergeCell ref="T2:Z2"/>
    <mergeCell ref="AB2:AK2"/>
  </mergeCells>
  <printOptions/>
  <pageMargins left="0.31496062992125984" right="0.1968503937007874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="112" zoomScaleNormal="112" zoomScalePageLayoutView="0" workbookViewId="0" topLeftCell="A1">
      <selection activeCell="E6" sqref="E6"/>
    </sheetView>
  </sheetViews>
  <sheetFormatPr defaultColWidth="9.140625" defaultRowHeight="15"/>
  <cols>
    <col min="1" max="1" width="20.7109375" style="8" customWidth="1"/>
    <col min="2" max="2" width="23.28125" style="8" customWidth="1"/>
    <col min="3" max="3" width="28.28125" style="8" customWidth="1"/>
    <col min="4" max="4" width="14.28125" style="8" customWidth="1"/>
    <col min="5" max="5" width="18.421875" style="8" customWidth="1"/>
    <col min="6" max="6" width="19.57421875" style="8" customWidth="1"/>
    <col min="7" max="16384" width="9.00390625" style="8" customWidth="1"/>
  </cols>
  <sheetData>
    <row r="1" spans="1:6" ht="18.75">
      <c r="A1" s="126" t="s">
        <v>0</v>
      </c>
      <c r="B1" s="126"/>
      <c r="C1" s="126"/>
      <c r="D1" s="126"/>
      <c r="E1" s="126"/>
      <c r="F1" s="126"/>
    </row>
    <row r="2" spans="1:6" ht="18.75">
      <c r="A2" s="126" t="s">
        <v>149</v>
      </c>
      <c r="B2" s="126"/>
      <c r="C2" s="126"/>
      <c r="D2" s="126"/>
      <c r="E2" s="126"/>
      <c r="F2" s="126"/>
    </row>
    <row r="3" spans="1:6" ht="18.75">
      <c r="A3" s="126" t="s">
        <v>157</v>
      </c>
      <c r="B3" s="126"/>
      <c r="C3" s="126"/>
      <c r="D3" s="126"/>
      <c r="E3" s="126"/>
      <c r="F3" s="126"/>
    </row>
    <row r="4" spans="1:6" ht="18.75">
      <c r="A4" s="67" t="s">
        <v>64</v>
      </c>
      <c r="B4" s="67" t="s">
        <v>65</v>
      </c>
      <c r="C4" s="67" t="s">
        <v>66</v>
      </c>
      <c r="D4" s="67" t="s">
        <v>1</v>
      </c>
      <c r="E4" s="67" t="s">
        <v>16</v>
      </c>
      <c r="F4" s="67" t="s">
        <v>17</v>
      </c>
    </row>
    <row r="5" spans="1:6" ht="18.75">
      <c r="A5" s="48" t="s">
        <v>16</v>
      </c>
      <c r="B5" s="48" t="s">
        <v>16</v>
      </c>
      <c r="C5" s="48" t="s">
        <v>79</v>
      </c>
      <c r="D5" s="49">
        <v>938990</v>
      </c>
      <c r="E5" s="49">
        <v>100570</v>
      </c>
      <c r="F5" s="49">
        <f>SUM(E5)</f>
        <v>100570</v>
      </c>
    </row>
    <row r="6" spans="1:6" ht="18.75">
      <c r="A6" s="48"/>
      <c r="B6" s="48"/>
      <c r="C6" s="48" t="s">
        <v>13</v>
      </c>
      <c r="D6" s="49">
        <v>8594400</v>
      </c>
      <c r="E6" s="49">
        <v>2035100</v>
      </c>
      <c r="F6" s="49">
        <f>SUM(E6)</f>
        <v>2035100</v>
      </c>
    </row>
    <row r="7" spans="1:6" ht="18.75">
      <c r="A7" s="48"/>
      <c r="B7" s="48"/>
      <c r="C7" s="48"/>
      <c r="D7" s="49"/>
      <c r="E7" s="49"/>
      <c r="F7" s="49"/>
    </row>
    <row r="8" spans="1:6" ht="18.75">
      <c r="A8" s="48"/>
      <c r="B8" s="48"/>
      <c r="C8" s="48"/>
      <c r="D8" s="49"/>
      <c r="E8" s="49"/>
      <c r="F8" s="49"/>
    </row>
    <row r="9" spans="1:6" ht="18.75">
      <c r="A9" s="48"/>
      <c r="B9" s="48"/>
      <c r="C9" s="48"/>
      <c r="D9" s="49"/>
      <c r="E9" s="49"/>
      <c r="F9" s="49"/>
    </row>
    <row r="10" spans="1:6" ht="18.75">
      <c r="A10" s="48"/>
      <c r="B10" s="48"/>
      <c r="C10" s="48"/>
      <c r="D10" s="49"/>
      <c r="E10" s="49"/>
      <c r="F10" s="49"/>
    </row>
    <row r="11" spans="1:6" ht="18.75">
      <c r="A11" s="48"/>
      <c r="B11" s="48"/>
      <c r="C11" s="48"/>
      <c r="D11" s="49"/>
      <c r="E11" s="49"/>
      <c r="F11" s="49"/>
    </row>
    <row r="12" spans="1:6" ht="18.75">
      <c r="A12" s="48"/>
      <c r="B12" s="48"/>
      <c r="C12" s="48"/>
      <c r="D12" s="49"/>
      <c r="E12" s="49"/>
      <c r="F12" s="49"/>
    </row>
    <row r="13" spans="1:6" ht="18.75">
      <c r="A13" s="48"/>
      <c r="B13" s="48"/>
      <c r="C13" s="48"/>
      <c r="D13" s="49"/>
      <c r="E13" s="49"/>
      <c r="F13" s="49"/>
    </row>
    <row r="14" spans="1:6" ht="18.75">
      <c r="A14" s="48"/>
      <c r="B14" s="48"/>
      <c r="C14" s="48"/>
      <c r="D14" s="49"/>
      <c r="E14" s="49"/>
      <c r="F14" s="49"/>
    </row>
    <row r="15" spans="1:6" ht="18.75">
      <c r="A15" s="48"/>
      <c r="B15" s="48"/>
      <c r="C15" s="48"/>
      <c r="D15" s="49"/>
      <c r="E15" s="49"/>
      <c r="F15" s="49"/>
    </row>
    <row r="16" spans="1:6" ht="18.75">
      <c r="A16" s="48"/>
      <c r="B16" s="48"/>
      <c r="C16" s="48"/>
      <c r="D16" s="49"/>
      <c r="E16" s="49"/>
      <c r="F16" s="49"/>
    </row>
    <row r="17" spans="1:6" ht="18.75">
      <c r="A17" s="48"/>
      <c r="B17" s="48"/>
      <c r="C17" s="48"/>
      <c r="D17" s="49"/>
      <c r="E17" s="49"/>
      <c r="F17" s="49"/>
    </row>
    <row r="18" spans="1:6" ht="18.75">
      <c r="A18" s="48"/>
      <c r="B18" s="48"/>
      <c r="C18" s="48"/>
      <c r="D18" s="49"/>
      <c r="E18" s="49"/>
      <c r="F18" s="49"/>
    </row>
    <row r="19" spans="1:6" ht="18.75">
      <c r="A19" s="128" t="s">
        <v>17</v>
      </c>
      <c r="B19" s="129"/>
      <c r="C19" s="130"/>
      <c r="D19" s="49">
        <f>SUM(D5:D18)</f>
        <v>9533390</v>
      </c>
      <c r="E19" s="49">
        <f>SUM(E5:E18)</f>
        <v>2135670</v>
      </c>
      <c r="F19" s="49">
        <f>SUM(F5:F18)</f>
        <v>2135670</v>
      </c>
    </row>
    <row r="20" spans="1:6" ht="18.75">
      <c r="A20" s="2" t="s">
        <v>80</v>
      </c>
      <c r="B20" s="44"/>
      <c r="C20" s="44"/>
      <c r="D20" s="44"/>
      <c r="E20" s="44"/>
      <c r="F20" s="44"/>
    </row>
    <row r="21" spans="1:6" ht="18.75">
      <c r="A21" s="44"/>
      <c r="B21" s="44"/>
      <c r="C21" s="44"/>
      <c r="D21" s="44"/>
      <c r="E21" s="44"/>
      <c r="F21" s="44"/>
    </row>
    <row r="22" spans="1:6" ht="18.75">
      <c r="A22" s="50" t="s">
        <v>46</v>
      </c>
      <c r="B22" s="50"/>
      <c r="C22" s="119" t="s">
        <v>82</v>
      </c>
      <c r="D22" s="119"/>
      <c r="E22" s="119" t="s">
        <v>82</v>
      </c>
      <c r="F22" s="119"/>
    </row>
    <row r="23" spans="1:6" ht="18.75">
      <c r="A23" s="51" t="s">
        <v>59</v>
      </c>
      <c r="B23" s="40"/>
      <c r="C23" s="119" t="s">
        <v>31</v>
      </c>
      <c r="D23" s="119"/>
      <c r="E23" s="119" t="s">
        <v>50</v>
      </c>
      <c r="F23" s="119"/>
    </row>
    <row r="24" spans="1:6" ht="18.75">
      <c r="A24" s="51" t="s">
        <v>86</v>
      </c>
      <c r="B24" s="40"/>
      <c r="C24" s="119" t="s">
        <v>29</v>
      </c>
      <c r="D24" s="119"/>
      <c r="E24" s="119" t="s">
        <v>49</v>
      </c>
      <c r="F24" s="119"/>
    </row>
    <row r="25" spans="1:6" ht="18.75">
      <c r="A25" s="51" t="s">
        <v>137</v>
      </c>
      <c r="B25" s="40"/>
      <c r="C25" s="44"/>
      <c r="D25" s="2"/>
      <c r="E25" s="2"/>
      <c r="F25" s="2"/>
    </row>
  </sheetData>
  <sheetProtection/>
  <mergeCells count="10">
    <mergeCell ref="E23:F23"/>
    <mergeCell ref="C24:D24"/>
    <mergeCell ref="E24:F24"/>
    <mergeCell ref="A1:F1"/>
    <mergeCell ref="A2:F2"/>
    <mergeCell ref="A3:F3"/>
    <mergeCell ref="A19:C19"/>
    <mergeCell ref="C22:D22"/>
    <mergeCell ref="E22:F22"/>
    <mergeCell ref="C23:D23"/>
  </mergeCells>
  <printOptions/>
  <pageMargins left="0.64" right="0.15748031496062992" top="0.56" bottom="0.11" header="0.12" footer="0.1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="84" zoomScaleNormal="84" zoomScalePageLayoutView="0" workbookViewId="0" topLeftCell="A1">
      <selection activeCell="I13" sqref="I13"/>
    </sheetView>
  </sheetViews>
  <sheetFormatPr defaultColWidth="9.140625" defaultRowHeight="15"/>
  <cols>
    <col min="1" max="1" width="4.57421875" style="5" customWidth="1"/>
    <col min="2" max="2" width="3.57421875" style="5" customWidth="1"/>
    <col min="3" max="3" width="4.8515625" style="5" customWidth="1"/>
    <col min="4" max="4" width="5.57421875" style="5" customWidth="1"/>
    <col min="5" max="5" width="32.00390625" style="5" customWidth="1"/>
    <col min="6" max="6" width="13.57421875" style="5" customWidth="1"/>
    <col min="7" max="7" width="16.8515625" style="5" customWidth="1"/>
    <col min="8" max="16384" width="9.00390625" style="5" customWidth="1"/>
  </cols>
  <sheetData>
    <row r="1" spans="1:7" ht="21">
      <c r="A1" s="134" t="s">
        <v>0</v>
      </c>
      <c r="B1" s="134"/>
      <c r="C1" s="134"/>
      <c r="D1" s="134"/>
      <c r="E1" s="134"/>
      <c r="F1" s="134"/>
      <c r="G1" s="134"/>
    </row>
    <row r="2" spans="1:7" ht="21">
      <c r="A2" s="135" t="s">
        <v>112</v>
      </c>
      <c r="B2" s="135"/>
      <c r="C2" s="135"/>
      <c r="D2" s="135"/>
      <c r="E2" s="135"/>
      <c r="F2" s="135"/>
      <c r="G2" s="135"/>
    </row>
    <row r="3" spans="1:7" ht="21">
      <c r="A3" s="54"/>
      <c r="B3" s="54"/>
      <c r="C3" s="55"/>
      <c r="D3" s="54"/>
      <c r="E3" s="54"/>
      <c r="F3" s="54"/>
      <c r="G3" s="56"/>
    </row>
    <row r="4" spans="1:7" ht="21">
      <c r="A4" s="54"/>
      <c r="B4" s="55"/>
      <c r="C4" s="55"/>
      <c r="D4" s="54"/>
      <c r="E4" s="54" t="s">
        <v>8</v>
      </c>
      <c r="F4" s="54"/>
      <c r="G4" s="56"/>
    </row>
    <row r="5" spans="1:7" ht="21">
      <c r="A5" s="54"/>
      <c r="B5" s="55"/>
      <c r="C5" s="54"/>
      <c r="D5" s="57" t="s">
        <v>113</v>
      </c>
      <c r="E5" s="58" t="s">
        <v>114</v>
      </c>
      <c r="F5" s="58"/>
      <c r="G5" s="56">
        <v>2397678.5</v>
      </c>
    </row>
    <row r="6" spans="1:7" ht="21">
      <c r="A6" s="54"/>
      <c r="B6" s="55"/>
      <c r="C6" s="54"/>
      <c r="D6" s="57" t="s">
        <v>113</v>
      </c>
      <c r="E6" s="58" t="s">
        <v>115</v>
      </c>
      <c r="F6" s="58"/>
      <c r="G6" s="59">
        <v>30000</v>
      </c>
    </row>
    <row r="7" spans="1:7" ht="21.75" thickBot="1">
      <c r="A7" s="54"/>
      <c r="B7" s="54"/>
      <c r="C7" s="54"/>
      <c r="D7" s="54"/>
      <c r="E7" s="57" t="s">
        <v>17</v>
      </c>
      <c r="F7" s="58"/>
      <c r="G7" s="60">
        <f>SUM(G5:G6)</f>
        <v>2427678.5</v>
      </c>
    </row>
    <row r="8" spans="1:7" ht="21.75" thickTop="1">
      <c r="A8" s="54"/>
      <c r="B8" s="54"/>
      <c r="C8" s="54"/>
      <c r="D8" s="54"/>
      <c r="E8" s="54"/>
      <c r="F8" s="54"/>
      <c r="G8" s="56"/>
    </row>
    <row r="9" spans="1:7" ht="21">
      <c r="A9" s="54"/>
      <c r="B9" s="55"/>
      <c r="C9" s="55"/>
      <c r="D9" s="54"/>
      <c r="E9" s="54" t="s">
        <v>12</v>
      </c>
      <c r="F9" s="54"/>
      <c r="G9" s="56"/>
    </row>
    <row r="10" spans="1:7" ht="21">
      <c r="A10" s="54"/>
      <c r="B10" s="55"/>
      <c r="C10" s="54"/>
      <c r="D10" s="57" t="s">
        <v>113</v>
      </c>
      <c r="E10" s="58" t="s">
        <v>114</v>
      </c>
      <c r="F10" s="58"/>
      <c r="G10" s="56">
        <v>1094000</v>
      </c>
    </row>
    <row r="11" spans="1:7" ht="21">
      <c r="A11" s="54"/>
      <c r="B11" s="55"/>
      <c r="C11" s="54"/>
      <c r="D11" s="57" t="s">
        <v>113</v>
      </c>
      <c r="E11" s="58" t="s">
        <v>115</v>
      </c>
      <c r="F11" s="58"/>
      <c r="G11" s="59">
        <v>2268367</v>
      </c>
    </row>
    <row r="12" spans="1:7" ht="21.75" thickBot="1">
      <c r="A12" s="54"/>
      <c r="B12" s="54"/>
      <c r="C12" s="54"/>
      <c r="D12" s="54"/>
      <c r="E12" s="57" t="s">
        <v>17</v>
      </c>
      <c r="F12" s="58"/>
      <c r="G12" s="60">
        <f>SUM(G10:G11)</f>
        <v>3362367</v>
      </c>
    </row>
    <row r="13" spans="1:7" ht="21.75" thickTop="1">
      <c r="A13" s="54"/>
      <c r="B13" s="54"/>
      <c r="C13" s="54"/>
      <c r="D13" s="54"/>
      <c r="E13" s="54"/>
      <c r="F13" s="54"/>
      <c r="G13" s="56"/>
    </row>
    <row r="14" spans="1:7" ht="24">
      <c r="A14" s="1"/>
      <c r="B14" s="1"/>
      <c r="C14" s="1"/>
      <c r="D14" s="1"/>
      <c r="E14" s="1"/>
      <c r="F14" s="1"/>
      <c r="G14" s="1"/>
    </row>
    <row r="15" spans="1:7" ht="24">
      <c r="A15" s="1"/>
      <c r="B15" s="1"/>
      <c r="C15" s="1"/>
      <c r="D15" s="1"/>
      <c r="E15" s="1"/>
      <c r="F15" s="1"/>
      <c r="G15" s="1"/>
    </row>
    <row r="16" spans="1:7" ht="24">
      <c r="A16" s="1"/>
      <c r="B16" s="1"/>
      <c r="C16" s="1"/>
      <c r="D16" s="41"/>
      <c r="E16" s="1" t="s">
        <v>116</v>
      </c>
      <c r="F16" s="1"/>
      <c r="G16" s="1"/>
    </row>
    <row r="17" spans="1:7" ht="24">
      <c r="A17" s="1"/>
      <c r="B17" s="1"/>
      <c r="C17" s="1"/>
      <c r="D17" s="1"/>
      <c r="E17" s="61" t="s">
        <v>117</v>
      </c>
      <c r="F17" s="62"/>
      <c r="G17" s="1"/>
    </row>
    <row r="18" spans="1:7" ht="24">
      <c r="A18" s="1"/>
      <c r="B18" s="1"/>
      <c r="C18" s="1"/>
      <c r="D18" s="1"/>
      <c r="E18" s="1" t="s">
        <v>118</v>
      </c>
      <c r="F18" s="62"/>
      <c r="G18" s="1"/>
    </row>
    <row r="19" spans="1:7" ht="24">
      <c r="A19" s="1"/>
      <c r="B19" s="1"/>
      <c r="C19" s="1"/>
      <c r="D19" s="1"/>
      <c r="E19" s="1"/>
      <c r="F19" s="62"/>
      <c r="G19" s="1"/>
    </row>
    <row r="22" ht="24">
      <c r="E22" s="63" t="s">
        <v>119</v>
      </c>
    </row>
    <row r="23" ht="24">
      <c r="E23" s="63" t="s">
        <v>29</v>
      </c>
    </row>
    <row r="27" ht="24">
      <c r="E27" s="1" t="s">
        <v>120</v>
      </c>
    </row>
    <row r="28" ht="24">
      <c r="E28" s="1" t="s">
        <v>121</v>
      </c>
    </row>
    <row r="35" spans="1:7" ht="21">
      <c r="A35" s="134" t="s">
        <v>0</v>
      </c>
      <c r="B35" s="134"/>
      <c r="C35" s="134"/>
      <c r="D35" s="134"/>
      <c r="E35" s="134"/>
      <c r="F35" s="134"/>
      <c r="G35" s="134"/>
    </row>
    <row r="36" spans="1:7" ht="21">
      <c r="A36" s="135" t="s">
        <v>122</v>
      </c>
      <c r="B36" s="135"/>
      <c r="C36" s="135"/>
      <c r="D36" s="135"/>
      <c r="E36" s="135"/>
      <c r="F36" s="135"/>
      <c r="G36" s="135"/>
    </row>
    <row r="37" spans="1:7" ht="21">
      <c r="A37" s="53"/>
      <c r="B37" s="64" t="s">
        <v>123</v>
      </c>
      <c r="C37" s="53"/>
      <c r="D37" s="53"/>
      <c r="E37" s="53"/>
      <c r="F37" s="53"/>
      <c r="G37" s="42" t="s">
        <v>124</v>
      </c>
    </row>
    <row r="38" spans="2:7" ht="21">
      <c r="B38" s="5" t="s">
        <v>125</v>
      </c>
      <c r="G38" s="7">
        <f>SUM(F39:F43)</f>
        <v>65500</v>
      </c>
    </row>
    <row r="39" spans="2:6" ht="21">
      <c r="B39" s="65" t="s">
        <v>28</v>
      </c>
      <c r="C39" s="5" t="s">
        <v>126</v>
      </c>
      <c r="F39" s="4">
        <v>12000</v>
      </c>
    </row>
    <row r="40" spans="2:6" ht="21">
      <c r="B40" s="65" t="s">
        <v>28</v>
      </c>
      <c r="C40" s="5" t="s">
        <v>127</v>
      </c>
      <c r="F40" s="4">
        <v>21600</v>
      </c>
    </row>
    <row r="41" spans="2:6" ht="21">
      <c r="B41" s="65" t="s">
        <v>28</v>
      </c>
      <c r="C41" s="5" t="s">
        <v>128</v>
      </c>
      <c r="F41" s="4">
        <v>7500</v>
      </c>
    </row>
    <row r="42" spans="2:6" ht="21">
      <c r="B42" s="65" t="s">
        <v>28</v>
      </c>
      <c r="C42" s="5" t="s">
        <v>129</v>
      </c>
      <c r="F42" s="4">
        <v>9400</v>
      </c>
    </row>
    <row r="43" spans="2:6" ht="21">
      <c r="B43" s="65" t="s">
        <v>28</v>
      </c>
      <c r="C43" s="5" t="s">
        <v>130</v>
      </c>
      <c r="F43" s="4">
        <v>15000</v>
      </c>
    </row>
    <row r="45" spans="2:7" ht="21">
      <c r="B45" s="5" t="s">
        <v>131</v>
      </c>
      <c r="G45" s="7">
        <f>SUM(F46)</f>
        <v>6000</v>
      </c>
    </row>
    <row r="46" spans="2:6" ht="21">
      <c r="B46" s="65" t="s">
        <v>28</v>
      </c>
      <c r="C46" s="5" t="s">
        <v>132</v>
      </c>
      <c r="F46" s="4">
        <v>6000</v>
      </c>
    </row>
    <row r="48" spans="2:7" ht="21">
      <c r="B48" s="5" t="s">
        <v>133</v>
      </c>
      <c r="G48" s="7">
        <f>SUM(F49:F51)</f>
        <v>73700</v>
      </c>
    </row>
    <row r="49" spans="2:6" ht="21">
      <c r="B49" s="65" t="s">
        <v>28</v>
      </c>
      <c r="C49" s="5" t="s">
        <v>134</v>
      </c>
      <c r="F49" s="4">
        <v>47700</v>
      </c>
    </row>
    <row r="50" spans="2:6" ht="21">
      <c r="B50" s="65" t="s">
        <v>28</v>
      </c>
      <c r="C50" s="5" t="s">
        <v>135</v>
      </c>
      <c r="F50" s="4">
        <v>3200</v>
      </c>
    </row>
    <row r="51" spans="2:6" ht="21">
      <c r="B51" s="65" t="s">
        <v>28</v>
      </c>
      <c r="C51" s="5" t="s">
        <v>136</v>
      </c>
      <c r="F51" s="4">
        <v>22800</v>
      </c>
    </row>
    <row r="52" ht="21">
      <c r="G52" s="6"/>
    </row>
    <row r="53" spans="5:7" ht="21.75" thickBot="1">
      <c r="E53" s="42" t="s">
        <v>17</v>
      </c>
      <c r="G53" s="66">
        <f>SUM(G48+G45+G38)</f>
        <v>145200</v>
      </c>
    </row>
    <row r="54" ht="21.75" thickTop="1"/>
    <row r="56" ht="24">
      <c r="E56" s="1" t="s">
        <v>116</v>
      </c>
    </row>
    <row r="57" ht="24">
      <c r="E57" s="61" t="s">
        <v>117</v>
      </c>
    </row>
    <row r="58" ht="24">
      <c r="E58" s="1" t="s">
        <v>118</v>
      </c>
    </row>
    <row r="59" ht="24">
      <c r="E59" s="1"/>
    </row>
    <row r="61" ht="24">
      <c r="E61" s="63" t="s">
        <v>119</v>
      </c>
    </row>
    <row r="62" ht="24">
      <c r="E62" s="63" t="s">
        <v>29</v>
      </c>
    </row>
    <row r="66" ht="24">
      <c r="E66" s="1" t="s">
        <v>120</v>
      </c>
    </row>
    <row r="67" ht="24">
      <c r="E67" s="1" t="s">
        <v>121</v>
      </c>
    </row>
    <row r="68" spans="1:7" ht="21">
      <c r="A68" s="2"/>
      <c r="B68" s="2"/>
      <c r="C68" s="2"/>
      <c r="D68" s="2"/>
      <c r="E68" s="2"/>
      <c r="F68" s="2"/>
      <c r="G68" s="2"/>
    </row>
    <row r="69" spans="1:7" ht="21">
      <c r="A69" s="2"/>
      <c r="B69" s="2"/>
      <c r="C69" s="2"/>
      <c r="D69" s="2"/>
      <c r="E69" s="2"/>
      <c r="F69" s="2"/>
      <c r="G69" s="2"/>
    </row>
  </sheetData>
  <sheetProtection/>
  <mergeCells count="4">
    <mergeCell ref="A1:G1"/>
    <mergeCell ref="A2:G2"/>
    <mergeCell ref="A35:G35"/>
    <mergeCell ref="A36:G36"/>
  </mergeCells>
  <printOptions/>
  <pageMargins left="0.7" right="0.43" top="0.41" bottom="0.38" header="0.22" footer="0.2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2"/>
  <sheetViews>
    <sheetView zoomScalePageLayoutView="0" workbookViewId="0" topLeftCell="A340">
      <selection activeCell="L348" sqref="L348"/>
    </sheetView>
  </sheetViews>
  <sheetFormatPr defaultColWidth="9.140625" defaultRowHeight="15"/>
  <cols>
    <col min="1" max="6" width="9.00390625" style="93" customWidth="1"/>
    <col min="7" max="7" width="6.421875" style="93" customWidth="1"/>
    <col min="8" max="8" width="10.421875" style="94" customWidth="1"/>
    <col min="9" max="9" width="8.140625" style="93" customWidth="1"/>
    <col min="10" max="10" width="9.28125" style="93" customWidth="1"/>
    <col min="11" max="16384" width="9.00390625" style="93" customWidth="1"/>
  </cols>
  <sheetData>
    <row r="1" spans="1:6" ht="15.75">
      <c r="A1" s="137" t="s">
        <v>158</v>
      </c>
      <c r="B1" s="137"/>
      <c r="C1" s="137"/>
      <c r="D1" s="137"/>
      <c r="E1" s="137"/>
      <c r="F1" s="137"/>
    </row>
    <row r="2" spans="1:6" ht="15.75">
      <c r="A2" s="139" t="s">
        <v>159</v>
      </c>
      <c r="B2" s="139"/>
      <c r="C2" s="139"/>
      <c r="D2" s="139"/>
      <c r="E2" s="139"/>
      <c r="F2" s="139"/>
    </row>
    <row r="3" spans="1:17" ht="15.75">
      <c r="A3" s="136" t="s">
        <v>160</v>
      </c>
      <c r="B3" s="136"/>
      <c r="C3" s="136"/>
      <c r="D3" s="136"/>
      <c r="E3" s="136"/>
      <c r="F3" s="136"/>
      <c r="L3" s="136" t="s">
        <v>296</v>
      </c>
      <c r="M3" s="136"/>
      <c r="N3" s="136"/>
      <c r="O3" s="136"/>
      <c r="P3" s="136"/>
      <c r="Q3" s="136"/>
    </row>
    <row r="4" spans="1:12" s="98" customFormat="1" ht="15.75">
      <c r="A4" s="95" t="s">
        <v>2</v>
      </c>
      <c r="B4" s="95" t="s">
        <v>161</v>
      </c>
      <c r="C4" s="96">
        <v>22282</v>
      </c>
      <c r="D4" s="96">
        <v>22313</v>
      </c>
      <c r="E4" s="96">
        <v>22341</v>
      </c>
      <c r="F4" s="97" t="s">
        <v>17</v>
      </c>
      <c r="H4" s="99" t="s">
        <v>162</v>
      </c>
      <c r="I4" s="98" t="s">
        <v>163</v>
      </c>
      <c r="J4" s="98" t="s">
        <v>164</v>
      </c>
      <c r="L4" s="98" t="s">
        <v>297</v>
      </c>
    </row>
    <row r="5" spans="1:17" ht="15.75">
      <c r="A5" s="100" t="s">
        <v>165</v>
      </c>
      <c r="B5" s="101"/>
      <c r="C5" s="101"/>
      <c r="D5" s="101"/>
      <c r="E5" s="101"/>
      <c r="F5" s="101">
        <f>SUM(B5:E5)</f>
        <v>0</v>
      </c>
      <c r="I5" s="102"/>
      <c r="J5" s="102"/>
      <c r="K5" s="102"/>
      <c r="L5" s="102" t="s">
        <v>298</v>
      </c>
      <c r="M5" s="102"/>
      <c r="N5" s="102"/>
      <c r="O5" s="102"/>
      <c r="P5" s="103"/>
      <c r="Q5" s="102"/>
    </row>
    <row r="6" spans="1:12" ht="15.75">
      <c r="A6" s="101" t="s">
        <v>166</v>
      </c>
      <c r="B6" s="104">
        <v>514080</v>
      </c>
      <c r="C6" s="104">
        <v>42840</v>
      </c>
      <c r="D6" s="104">
        <v>42840</v>
      </c>
      <c r="E6" s="104">
        <v>42840</v>
      </c>
      <c r="F6" s="104">
        <f aca="true" t="shared" si="0" ref="F6:F45">SUM(C6:E6)</f>
        <v>128520</v>
      </c>
      <c r="G6" s="102"/>
      <c r="H6" s="94">
        <f>B6</f>
        <v>514080</v>
      </c>
      <c r="I6" s="102">
        <f>F6</f>
        <v>128520</v>
      </c>
      <c r="J6" s="102">
        <f>H6-I6</f>
        <v>385560</v>
      </c>
      <c r="L6" s="93" t="s">
        <v>299</v>
      </c>
    </row>
    <row r="7" spans="1:10" ht="15.75">
      <c r="A7" s="101" t="s">
        <v>167</v>
      </c>
      <c r="B7" s="104">
        <v>42120</v>
      </c>
      <c r="C7" s="104">
        <v>3510</v>
      </c>
      <c r="D7" s="104">
        <v>3510</v>
      </c>
      <c r="E7" s="104">
        <v>3510</v>
      </c>
      <c r="F7" s="104">
        <f t="shared" si="0"/>
        <v>10530</v>
      </c>
      <c r="G7" s="102"/>
      <c r="H7" s="94">
        <f aca="true" t="shared" si="1" ref="H7:H65">B7</f>
        <v>42120</v>
      </c>
      <c r="I7" s="102">
        <f>F7</f>
        <v>10530</v>
      </c>
      <c r="J7" s="102">
        <f aca="true" t="shared" si="2" ref="J7:J65">H7-I7</f>
        <v>31590</v>
      </c>
    </row>
    <row r="8" spans="1:10" ht="15.75">
      <c r="A8" s="101" t="s">
        <v>168</v>
      </c>
      <c r="B8" s="104">
        <v>42120</v>
      </c>
      <c r="C8" s="104">
        <v>3510</v>
      </c>
      <c r="D8" s="104">
        <v>3510</v>
      </c>
      <c r="E8" s="104">
        <v>3510</v>
      </c>
      <c r="F8" s="104">
        <f t="shared" si="0"/>
        <v>10530</v>
      </c>
      <c r="G8" s="102"/>
      <c r="H8" s="94">
        <f t="shared" si="1"/>
        <v>42120</v>
      </c>
      <c r="I8" s="102">
        <f>F8</f>
        <v>10530</v>
      </c>
      <c r="J8" s="102">
        <f t="shared" si="2"/>
        <v>31590</v>
      </c>
    </row>
    <row r="9" spans="1:10" ht="15.75">
      <c r="A9" s="101" t="s">
        <v>169</v>
      </c>
      <c r="B9" s="104">
        <v>86400</v>
      </c>
      <c r="C9" s="104">
        <v>7200</v>
      </c>
      <c r="D9" s="104">
        <v>7200</v>
      </c>
      <c r="E9" s="104">
        <v>7200</v>
      </c>
      <c r="F9" s="104">
        <f t="shared" si="0"/>
        <v>21600</v>
      </c>
      <c r="G9" s="102"/>
      <c r="H9" s="94">
        <f t="shared" si="1"/>
        <v>86400</v>
      </c>
      <c r="I9" s="102">
        <f>F9</f>
        <v>21600</v>
      </c>
      <c r="J9" s="102">
        <f t="shared" si="2"/>
        <v>64800</v>
      </c>
    </row>
    <row r="10" spans="1:10" ht="15.75">
      <c r="A10" s="101" t="s">
        <v>170</v>
      </c>
      <c r="B10" s="104">
        <v>1972800</v>
      </c>
      <c r="C10" s="104">
        <v>164400</v>
      </c>
      <c r="D10" s="104">
        <v>164400</v>
      </c>
      <c r="E10" s="104">
        <v>164400</v>
      </c>
      <c r="F10" s="104">
        <f t="shared" si="0"/>
        <v>493200</v>
      </c>
      <c r="G10" s="102"/>
      <c r="H10" s="94">
        <f t="shared" si="1"/>
        <v>1972800</v>
      </c>
      <c r="I10" s="102">
        <f>F10</f>
        <v>493200</v>
      </c>
      <c r="J10" s="102">
        <f t="shared" si="2"/>
        <v>1479600</v>
      </c>
    </row>
    <row r="11" spans="1:10" ht="15.75">
      <c r="A11" s="100" t="s">
        <v>171</v>
      </c>
      <c r="B11" s="101"/>
      <c r="C11" s="101"/>
      <c r="D11" s="101"/>
      <c r="E11" s="101"/>
      <c r="F11" s="104">
        <f t="shared" si="0"/>
        <v>0</v>
      </c>
      <c r="G11" s="102"/>
      <c r="H11" s="105">
        <f>SUM(H6:H10)</f>
        <v>2657520</v>
      </c>
      <c r="I11" s="105">
        <f>SUM(I6:I10)</f>
        <v>664380</v>
      </c>
      <c r="J11" s="105">
        <f>SUM(J6:J10)</f>
        <v>1993140</v>
      </c>
    </row>
    <row r="12" spans="1:10" ht="15.75">
      <c r="A12" s="101" t="s">
        <v>172</v>
      </c>
      <c r="B12" s="104">
        <v>2716320</v>
      </c>
      <c r="C12" s="104">
        <v>208800</v>
      </c>
      <c r="D12" s="104">
        <v>208800</v>
      </c>
      <c r="E12" s="104">
        <v>208800</v>
      </c>
      <c r="F12" s="104">
        <f t="shared" si="0"/>
        <v>626400</v>
      </c>
      <c r="G12" s="102"/>
      <c r="H12" s="94">
        <f t="shared" si="1"/>
        <v>2716320</v>
      </c>
      <c r="I12" s="102">
        <f>F12</f>
        <v>626400</v>
      </c>
      <c r="J12" s="102">
        <f t="shared" si="2"/>
        <v>2089920</v>
      </c>
    </row>
    <row r="13" spans="1:10" ht="15.75">
      <c r="A13" s="101" t="s">
        <v>173</v>
      </c>
      <c r="B13" s="104">
        <v>90000</v>
      </c>
      <c r="C13" s="104">
        <v>7500</v>
      </c>
      <c r="D13" s="104">
        <v>7500</v>
      </c>
      <c r="E13" s="104">
        <v>7500</v>
      </c>
      <c r="F13" s="104">
        <f t="shared" si="0"/>
        <v>22500</v>
      </c>
      <c r="G13" s="102"/>
      <c r="H13" s="94">
        <f t="shared" si="1"/>
        <v>90000</v>
      </c>
      <c r="I13" s="102">
        <f>F13</f>
        <v>22500</v>
      </c>
      <c r="J13" s="102">
        <f t="shared" si="2"/>
        <v>67500</v>
      </c>
    </row>
    <row r="14" spans="1:10" ht="15.75">
      <c r="A14" s="101" t="s">
        <v>174</v>
      </c>
      <c r="B14" s="104">
        <v>823920</v>
      </c>
      <c r="C14" s="104">
        <v>38930</v>
      </c>
      <c r="D14" s="104">
        <v>38930</v>
      </c>
      <c r="E14" s="104">
        <v>38930</v>
      </c>
      <c r="F14" s="104">
        <f t="shared" si="0"/>
        <v>116790</v>
      </c>
      <c r="G14" s="102"/>
      <c r="H14" s="94">
        <f t="shared" si="1"/>
        <v>823920</v>
      </c>
      <c r="I14" s="102">
        <f>F14</f>
        <v>116790</v>
      </c>
      <c r="J14" s="102">
        <f t="shared" si="2"/>
        <v>707130</v>
      </c>
    </row>
    <row r="15" spans="1:10" ht="15.75">
      <c r="A15" s="101" t="s">
        <v>175</v>
      </c>
      <c r="B15" s="104">
        <v>96000</v>
      </c>
      <c r="C15" s="104">
        <v>4355</v>
      </c>
      <c r="D15" s="104">
        <v>4355</v>
      </c>
      <c r="E15" s="104">
        <v>4355</v>
      </c>
      <c r="F15" s="104">
        <f t="shared" si="0"/>
        <v>13065</v>
      </c>
      <c r="G15" s="102"/>
      <c r="H15" s="94">
        <f t="shared" si="1"/>
        <v>96000</v>
      </c>
      <c r="I15" s="102">
        <f>F15</f>
        <v>13065</v>
      </c>
      <c r="J15" s="102">
        <f t="shared" si="2"/>
        <v>82935</v>
      </c>
    </row>
    <row r="16" spans="1:10" ht="15.75">
      <c r="A16" s="100" t="s">
        <v>7</v>
      </c>
      <c r="B16" s="104"/>
      <c r="C16" s="104"/>
      <c r="D16" s="104"/>
      <c r="E16" s="104"/>
      <c r="F16" s="104">
        <f t="shared" si="0"/>
        <v>0</v>
      </c>
      <c r="G16" s="102"/>
      <c r="H16" s="105">
        <f>SUM(H12:H15)</f>
        <v>3726240</v>
      </c>
      <c r="I16" s="105">
        <f>SUM(I12:I15)</f>
        <v>778755</v>
      </c>
      <c r="J16" s="105">
        <f>SUM(J12:J15)</f>
        <v>2947485</v>
      </c>
    </row>
    <row r="17" spans="1:10" ht="15.75">
      <c r="A17" s="101" t="s">
        <v>176</v>
      </c>
      <c r="B17" s="104">
        <v>7000</v>
      </c>
      <c r="C17" s="104"/>
      <c r="D17" s="104"/>
      <c r="E17" s="104">
        <v>3150</v>
      </c>
      <c r="F17" s="104">
        <f t="shared" si="0"/>
        <v>3150</v>
      </c>
      <c r="G17" s="102"/>
      <c r="H17" s="94">
        <f t="shared" si="1"/>
        <v>7000</v>
      </c>
      <c r="I17" s="102">
        <f>F17</f>
        <v>3150</v>
      </c>
      <c r="J17" s="102">
        <f t="shared" si="2"/>
        <v>3850</v>
      </c>
    </row>
    <row r="18" spans="1:10" ht="15.75">
      <c r="A18" s="101" t="s">
        <v>177</v>
      </c>
      <c r="B18" s="104">
        <v>5000</v>
      </c>
      <c r="C18" s="104"/>
      <c r="D18" s="104"/>
      <c r="E18" s="104"/>
      <c r="F18" s="104">
        <f t="shared" si="0"/>
        <v>0</v>
      </c>
      <c r="G18" s="102"/>
      <c r="H18" s="94">
        <f t="shared" si="1"/>
        <v>5000</v>
      </c>
      <c r="I18" s="102">
        <f>F18</f>
        <v>0</v>
      </c>
      <c r="J18" s="102">
        <f t="shared" si="2"/>
        <v>5000</v>
      </c>
    </row>
    <row r="19" spans="1:10" ht="15.75">
      <c r="A19" s="101" t="s">
        <v>178</v>
      </c>
      <c r="B19" s="104">
        <v>5000</v>
      </c>
      <c r="C19" s="104"/>
      <c r="D19" s="104"/>
      <c r="E19" s="104"/>
      <c r="F19" s="104">
        <f t="shared" si="0"/>
        <v>0</v>
      </c>
      <c r="G19" s="102"/>
      <c r="H19" s="94">
        <f t="shared" si="1"/>
        <v>5000</v>
      </c>
      <c r="I19" s="102">
        <f>F19</f>
        <v>0</v>
      </c>
      <c r="J19" s="102">
        <f t="shared" si="2"/>
        <v>5000</v>
      </c>
    </row>
    <row r="20" spans="1:10" ht="15.75">
      <c r="A20" s="101" t="s">
        <v>179</v>
      </c>
      <c r="B20" s="104">
        <v>84000</v>
      </c>
      <c r="C20" s="104">
        <v>6500</v>
      </c>
      <c r="D20" s="104">
        <v>6500</v>
      </c>
      <c r="E20" s="104">
        <v>6500</v>
      </c>
      <c r="F20" s="104">
        <f t="shared" si="0"/>
        <v>19500</v>
      </c>
      <c r="G20" s="102"/>
      <c r="H20" s="94">
        <f t="shared" si="1"/>
        <v>84000</v>
      </c>
      <c r="I20" s="102">
        <f>F20</f>
        <v>19500</v>
      </c>
      <c r="J20" s="102">
        <f t="shared" si="2"/>
        <v>64500</v>
      </c>
    </row>
    <row r="21" spans="1:10" ht="15.75">
      <c r="A21" s="101" t="s">
        <v>180</v>
      </c>
      <c r="B21" s="104">
        <v>50000</v>
      </c>
      <c r="C21" s="104">
        <v>2600</v>
      </c>
      <c r="D21" s="104">
        <v>4200</v>
      </c>
      <c r="E21" s="104">
        <v>600</v>
      </c>
      <c r="F21" s="104">
        <f t="shared" si="0"/>
        <v>7400</v>
      </c>
      <c r="G21" s="102"/>
      <c r="H21" s="94">
        <f t="shared" si="1"/>
        <v>50000</v>
      </c>
      <c r="I21" s="102">
        <f>F21</f>
        <v>7400</v>
      </c>
      <c r="J21" s="102">
        <f t="shared" si="2"/>
        <v>42600</v>
      </c>
    </row>
    <row r="22" spans="1:10" ht="15.75">
      <c r="A22" s="106" t="s">
        <v>8</v>
      </c>
      <c r="B22" s="104"/>
      <c r="C22" s="104"/>
      <c r="D22" s="104"/>
      <c r="E22" s="104"/>
      <c r="F22" s="104">
        <f t="shared" si="0"/>
        <v>0</v>
      </c>
      <c r="G22" s="102"/>
      <c r="H22" s="105">
        <f>SUM(H17:H21)</f>
        <v>151000</v>
      </c>
      <c r="I22" s="105">
        <f>SUM(I17:I21)</f>
        <v>30050</v>
      </c>
      <c r="J22" s="105">
        <f>SUM(J17:J21)</f>
        <v>120950</v>
      </c>
    </row>
    <row r="23" spans="1:10" ht="15.75">
      <c r="A23" s="101" t="s">
        <v>181</v>
      </c>
      <c r="B23" s="104">
        <v>400000</v>
      </c>
      <c r="C23" s="104">
        <v>56600</v>
      </c>
      <c r="D23" s="104">
        <v>64820</v>
      </c>
      <c r="E23" s="104">
        <v>60900</v>
      </c>
      <c r="F23" s="104">
        <f t="shared" si="0"/>
        <v>182320</v>
      </c>
      <c r="G23" s="102"/>
      <c r="H23" s="94">
        <f t="shared" si="1"/>
        <v>400000</v>
      </c>
      <c r="I23" s="102">
        <f>F23</f>
        <v>182320</v>
      </c>
      <c r="J23" s="102">
        <f t="shared" si="2"/>
        <v>217680</v>
      </c>
    </row>
    <row r="24" spans="1:10" ht="15.75">
      <c r="A24" s="101" t="s">
        <v>182</v>
      </c>
      <c r="B24" s="104">
        <v>35000</v>
      </c>
      <c r="C24" s="104"/>
      <c r="D24" s="104"/>
      <c r="E24" s="104"/>
      <c r="F24" s="104">
        <f t="shared" si="0"/>
        <v>0</v>
      </c>
      <c r="G24" s="102"/>
      <c r="H24" s="94">
        <f t="shared" si="1"/>
        <v>35000</v>
      </c>
      <c r="I24" s="102">
        <f aca="true" t="shared" si="3" ref="I24:I37">F24</f>
        <v>0</v>
      </c>
      <c r="J24" s="102">
        <f t="shared" si="2"/>
        <v>35000</v>
      </c>
    </row>
    <row r="25" spans="1:10" ht="15.75">
      <c r="A25" s="107" t="s">
        <v>183</v>
      </c>
      <c r="B25" s="104"/>
      <c r="C25" s="104"/>
      <c r="D25" s="104"/>
      <c r="E25" s="104"/>
      <c r="F25" s="104">
        <f t="shared" si="0"/>
        <v>0</v>
      </c>
      <c r="G25" s="102"/>
      <c r="H25" s="94">
        <f t="shared" si="1"/>
        <v>0</v>
      </c>
      <c r="I25" s="102">
        <f t="shared" si="3"/>
        <v>0</v>
      </c>
      <c r="J25" s="102">
        <f t="shared" si="2"/>
        <v>0</v>
      </c>
    </row>
    <row r="26" spans="1:10" ht="15.75">
      <c r="A26" s="101" t="s">
        <v>184</v>
      </c>
      <c r="B26" s="104">
        <v>100000</v>
      </c>
      <c r="C26" s="104"/>
      <c r="D26" s="104"/>
      <c r="E26" s="104"/>
      <c r="F26" s="104">
        <f t="shared" si="0"/>
        <v>0</v>
      </c>
      <c r="G26" s="102"/>
      <c r="H26" s="94">
        <f t="shared" si="1"/>
        <v>100000</v>
      </c>
      <c r="I26" s="102">
        <f t="shared" si="3"/>
        <v>0</v>
      </c>
      <c r="J26" s="102">
        <f t="shared" si="2"/>
        <v>100000</v>
      </c>
    </row>
    <row r="27" spans="1:10" ht="15.75">
      <c r="A27" s="101" t="s">
        <v>185</v>
      </c>
      <c r="B27" s="104">
        <v>50000</v>
      </c>
      <c r="C27" s="104"/>
      <c r="D27" s="104"/>
      <c r="E27" s="104"/>
      <c r="F27" s="104">
        <f t="shared" si="0"/>
        <v>0</v>
      </c>
      <c r="G27" s="102"/>
      <c r="H27" s="94">
        <f t="shared" si="1"/>
        <v>50000</v>
      </c>
      <c r="I27" s="102">
        <f t="shared" si="3"/>
        <v>0</v>
      </c>
      <c r="J27" s="102">
        <f t="shared" si="2"/>
        <v>50000</v>
      </c>
    </row>
    <row r="28" spans="1:10" ht="15.75">
      <c r="A28" s="101" t="s">
        <v>186</v>
      </c>
      <c r="B28" s="104">
        <v>10000</v>
      </c>
      <c r="C28" s="104"/>
      <c r="D28" s="104"/>
      <c r="E28" s="104"/>
      <c r="F28" s="104">
        <f t="shared" si="0"/>
        <v>0</v>
      </c>
      <c r="G28" s="102"/>
      <c r="H28" s="94">
        <f t="shared" si="1"/>
        <v>10000</v>
      </c>
      <c r="I28" s="102">
        <f t="shared" si="3"/>
        <v>0</v>
      </c>
      <c r="J28" s="102">
        <f t="shared" si="2"/>
        <v>10000</v>
      </c>
    </row>
    <row r="29" spans="1:10" ht="15.75">
      <c r="A29" s="101" t="s">
        <v>187</v>
      </c>
      <c r="B29" s="104">
        <v>50000</v>
      </c>
      <c r="C29" s="104"/>
      <c r="D29" s="104"/>
      <c r="E29" s="104"/>
      <c r="F29" s="104">
        <f t="shared" si="0"/>
        <v>0</v>
      </c>
      <c r="G29" s="102"/>
      <c r="H29" s="94">
        <f t="shared" si="1"/>
        <v>50000</v>
      </c>
      <c r="I29" s="102">
        <f t="shared" si="3"/>
        <v>0</v>
      </c>
      <c r="J29" s="102">
        <f t="shared" si="2"/>
        <v>50000</v>
      </c>
    </row>
    <row r="30" spans="1:10" ht="15.75">
      <c r="A30" s="101" t="s">
        <v>188</v>
      </c>
      <c r="B30" s="104">
        <v>50000</v>
      </c>
      <c r="C30" s="104"/>
      <c r="D30" s="104"/>
      <c r="E30" s="104"/>
      <c r="F30" s="104">
        <f t="shared" si="0"/>
        <v>0</v>
      </c>
      <c r="G30" s="102"/>
      <c r="H30" s="94">
        <f t="shared" si="1"/>
        <v>50000</v>
      </c>
      <c r="I30" s="102">
        <f t="shared" si="3"/>
        <v>0</v>
      </c>
      <c r="J30" s="102">
        <f t="shared" si="2"/>
        <v>50000</v>
      </c>
    </row>
    <row r="31" spans="1:10" ht="15.75">
      <c r="A31" s="101" t="s">
        <v>189</v>
      </c>
      <c r="B31" s="104">
        <v>100000</v>
      </c>
      <c r="C31" s="104">
        <v>1500</v>
      </c>
      <c r="D31" s="104">
        <v>1500</v>
      </c>
      <c r="E31" s="104">
        <v>4200</v>
      </c>
      <c r="F31" s="104">
        <f t="shared" si="0"/>
        <v>7200</v>
      </c>
      <c r="G31" s="102"/>
      <c r="H31" s="94">
        <f t="shared" si="1"/>
        <v>100000</v>
      </c>
      <c r="I31" s="102">
        <f t="shared" si="3"/>
        <v>7200</v>
      </c>
      <c r="J31" s="102">
        <f t="shared" si="2"/>
        <v>92800</v>
      </c>
    </row>
    <row r="32" spans="1:10" ht="15.75">
      <c r="A32" s="101" t="s">
        <v>190</v>
      </c>
      <c r="B32" s="104">
        <v>5000</v>
      </c>
      <c r="C32" s="104"/>
      <c r="D32" s="104"/>
      <c r="E32" s="104"/>
      <c r="F32" s="104">
        <f t="shared" si="0"/>
        <v>0</v>
      </c>
      <c r="G32" s="102"/>
      <c r="H32" s="94">
        <f t="shared" si="1"/>
        <v>5000</v>
      </c>
      <c r="I32" s="102">
        <f t="shared" si="3"/>
        <v>0</v>
      </c>
      <c r="J32" s="102">
        <f t="shared" si="2"/>
        <v>5000</v>
      </c>
    </row>
    <row r="33" spans="1:10" ht="15.75">
      <c r="A33" s="101" t="s">
        <v>191</v>
      </c>
      <c r="B33" s="104">
        <v>5000</v>
      </c>
      <c r="C33" s="104"/>
      <c r="D33" s="104"/>
      <c r="E33" s="104"/>
      <c r="F33" s="104">
        <f t="shared" si="0"/>
        <v>0</v>
      </c>
      <c r="G33" s="102"/>
      <c r="H33" s="94">
        <f t="shared" si="1"/>
        <v>5000</v>
      </c>
      <c r="I33" s="102">
        <f t="shared" si="3"/>
        <v>0</v>
      </c>
      <c r="J33" s="102">
        <f t="shared" si="2"/>
        <v>5000</v>
      </c>
    </row>
    <row r="34" spans="1:10" ht="15.75">
      <c r="A34" s="101" t="s">
        <v>192</v>
      </c>
      <c r="B34" s="104">
        <v>0</v>
      </c>
      <c r="C34" s="104"/>
      <c r="D34" s="104"/>
      <c r="E34" s="104"/>
      <c r="F34" s="104">
        <f t="shared" si="0"/>
        <v>0</v>
      </c>
      <c r="G34" s="102"/>
      <c r="H34" s="94">
        <f t="shared" si="1"/>
        <v>0</v>
      </c>
      <c r="I34" s="102">
        <f t="shared" si="3"/>
        <v>0</v>
      </c>
      <c r="J34" s="102">
        <f t="shared" si="2"/>
        <v>0</v>
      </c>
    </row>
    <row r="35" spans="1:10" ht="15.75">
      <c r="A35" s="101" t="s">
        <v>193</v>
      </c>
      <c r="B35" s="104">
        <v>50000</v>
      </c>
      <c r="C35" s="104"/>
      <c r="D35" s="104"/>
      <c r="E35" s="104"/>
      <c r="F35" s="104">
        <f t="shared" si="0"/>
        <v>0</v>
      </c>
      <c r="G35" s="102"/>
      <c r="H35" s="94">
        <f t="shared" si="1"/>
        <v>50000</v>
      </c>
      <c r="I35" s="102">
        <f t="shared" si="3"/>
        <v>0</v>
      </c>
      <c r="J35" s="102">
        <f t="shared" si="2"/>
        <v>50000</v>
      </c>
    </row>
    <row r="36" spans="1:12" ht="15.75">
      <c r="A36" s="101" t="s">
        <v>194</v>
      </c>
      <c r="B36" s="104">
        <v>20000</v>
      </c>
      <c r="C36" s="104"/>
      <c r="D36" s="104"/>
      <c r="E36" s="104"/>
      <c r="F36" s="104">
        <f t="shared" si="0"/>
        <v>0</v>
      </c>
      <c r="G36" s="102"/>
      <c r="H36" s="94">
        <f t="shared" si="1"/>
        <v>20000</v>
      </c>
      <c r="I36" s="102">
        <f t="shared" si="3"/>
        <v>0</v>
      </c>
      <c r="J36" s="102">
        <f t="shared" si="2"/>
        <v>20000</v>
      </c>
      <c r="L36" s="102">
        <f>SUM(J26:J36)</f>
        <v>432800</v>
      </c>
    </row>
    <row r="37" spans="1:10" ht="15.75">
      <c r="A37" s="101" t="s">
        <v>195</v>
      </c>
      <c r="B37" s="108">
        <v>165000</v>
      </c>
      <c r="C37" s="104">
        <v>2925</v>
      </c>
      <c r="D37" s="104"/>
      <c r="E37" s="104">
        <v>41000</v>
      </c>
      <c r="F37" s="104">
        <f t="shared" si="0"/>
        <v>43925</v>
      </c>
      <c r="G37" s="102"/>
      <c r="H37" s="94">
        <f t="shared" si="1"/>
        <v>165000</v>
      </c>
      <c r="I37" s="102">
        <f t="shared" si="3"/>
        <v>43925</v>
      </c>
      <c r="J37" s="102">
        <f t="shared" si="2"/>
        <v>121075</v>
      </c>
    </row>
    <row r="38" spans="1:10" ht="15.75">
      <c r="A38" s="106" t="s">
        <v>9</v>
      </c>
      <c r="B38" s="104"/>
      <c r="C38" s="104"/>
      <c r="D38" s="104"/>
      <c r="E38" s="104"/>
      <c r="F38" s="104">
        <f t="shared" si="0"/>
        <v>0</v>
      </c>
      <c r="G38" s="102"/>
      <c r="H38" s="105">
        <f>SUM(H23:H37)</f>
        <v>1040000</v>
      </c>
      <c r="I38" s="105">
        <f>SUM(I23:I37)</f>
        <v>233445</v>
      </c>
      <c r="J38" s="105">
        <f>SUM(J23:J37)</f>
        <v>806555</v>
      </c>
    </row>
    <row r="39" spans="1:10" ht="15.75">
      <c r="A39" s="101" t="s">
        <v>196</v>
      </c>
      <c r="B39" s="104">
        <v>140000</v>
      </c>
      <c r="C39" s="104"/>
      <c r="D39" s="104"/>
      <c r="E39" s="104">
        <v>22154</v>
      </c>
      <c r="F39" s="104">
        <f t="shared" si="0"/>
        <v>22154</v>
      </c>
      <c r="G39" s="102"/>
      <c r="H39" s="94">
        <f t="shared" si="1"/>
        <v>140000</v>
      </c>
      <c r="I39" s="102">
        <f>F39</f>
        <v>22154</v>
      </c>
      <c r="J39" s="102">
        <f t="shared" si="2"/>
        <v>117846</v>
      </c>
    </row>
    <row r="40" spans="1:10" ht="15.75">
      <c r="A40" s="101" t="s">
        <v>197</v>
      </c>
      <c r="B40" s="104">
        <v>60000</v>
      </c>
      <c r="C40" s="104"/>
      <c r="D40" s="104"/>
      <c r="E40" s="104"/>
      <c r="F40" s="104">
        <f t="shared" si="0"/>
        <v>0</v>
      </c>
      <c r="G40" s="102"/>
      <c r="H40" s="94">
        <f t="shared" si="1"/>
        <v>60000</v>
      </c>
      <c r="I40" s="102">
        <f aca="true" t="shared" si="4" ref="I40:I50">F40</f>
        <v>0</v>
      </c>
      <c r="J40" s="102">
        <f t="shared" si="2"/>
        <v>60000</v>
      </c>
    </row>
    <row r="41" spans="1:10" ht="15.75">
      <c r="A41" s="101" t="s">
        <v>198</v>
      </c>
      <c r="B41" s="104">
        <v>5000</v>
      </c>
      <c r="C41" s="104"/>
      <c r="D41" s="104">
        <v>4949</v>
      </c>
      <c r="E41" s="104"/>
      <c r="F41" s="104">
        <f t="shared" si="0"/>
        <v>4949</v>
      </c>
      <c r="G41" s="102"/>
      <c r="H41" s="94">
        <f t="shared" si="1"/>
        <v>5000</v>
      </c>
      <c r="I41" s="102">
        <f t="shared" si="4"/>
        <v>4949</v>
      </c>
      <c r="J41" s="102">
        <f t="shared" si="2"/>
        <v>51</v>
      </c>
    </row>
    <row r="42" spans="1:10" ht="15.75">
      <c r="A42" s="101" t="s">
        <v>199</v>
      </c>
      <c r="B42" s="104">
        <v>50000</v>
      </c>
      <c r="C42" s="104"/>
      <c r="D42" s="104"/>
      <c r="E42" s="104"/>
      <c r="F42" s="104">
        <f t="shared" si="0"/>
        <v>0</v>
      </c>
      <c r="G42" s="102"/>
      <c r="H42" s="94">
        <f t="shared" si="1"/>
        <v>50000</v>
      </c>
      <c r="I42" s="102">
        <f t="shared" si="4"/>
        <v>0</v>
      </c>
      <c r="J42" s="102">
        <f t="shared" si="2"/>
        <v>50000</v>
      </c>
    </row>
    <row r="43" spans="1:10" ht="15.75">
      <c r="A43" s="101" t="s">
        <v>200</v>
      </c>
      <c r="B43" s="104">
        <v>30000</v>
      </c>
      <c r="C43" s="104"/>
      <c r="D43" s="104"/>
      <c r="E43" s="104"/>
      <c r="F43" s="104">
        <f t="shared" si="0"/>
        <v>0</v>
      </c>
      <c r="G43" s="102"/>
      <c r="H43" s="94">
        <f t="shared" si="1"/>
        <v>30000</v>
      </c>
      <c r="I43" s="102">
        <f t="shared" si="4"/>
        <v>0</v>
      </c>
      <c r="J43" s="102">
        <f t="shared" si="2"/>
        <v>30000</v>
      </c>
    </row>
    <row r="44" spans="1:10" ht="15.75">
      <c r="A44" s="101" t="s">
        <v>201</v>
      </c>
      <c r="B44" s="104">
        <v>250000</v>
      </c>
      <c r="C44" s="104">
        <v>16838</v>
      </c>
      <c r="D44" s="104">
        <v>14809</v>
      </c>
      <c r="E44" s="104">
        <v>22308</v>
      </c>
      <c r="F44" s="104">
        <f t="shared" si="0"/>
        <v>53955</v>
      </c>
      <c r="G44" s="102"/>
      <c r="H44" s="94">
        <f t="shared" si="1"/>
        <v>250000</v>
      </c>
      <c r="I44" s="102">
        <f t="shared" si="4"/>
        <v>53955</v>
      </c>
      <c r="J44" s="102">
        <f t="shared" si="2"/>
        <v>196045</v>
      </c>
    </row>
    <row r="45" spans="1:10" ht="15.75">
      <c r="A45" s="101" t="s">
        <v>202</v>
      </c>
      <c r="B45" s="104">
        <v>2000</v>
      </c>
      <c r="C45" s="104"/>
      <c r="D45" s="104"/>
      <c r="E45" s="104"/>
      <c r="F45" s="104">
        <f t="shared" si="0"/>
        <v>0</v>
      </c>
      <c r="G45" s="102"/>
      <c r="H45" s="94">
        <f t="shared" si="1"/>
        <v>2000</v>
      </c>
      <c r="I45" s="102">
        <f t="shared" si="4"/>
        <v>0</v>
      </c>
      <c r="J45" s="102">
        <f t="shared" si="2"/>
        <v>2000</v>
      </c>
    </row>
    <row r="46" spans="1:10" ht="15.75">
      <c r="A46" s="101" t="s">
        <v>203</v>
      </c>
      <c r="B46" s="104">
        <v>40000</v>
      </c>
      <c r="C46" s="104"/>
      <c r="D46" s="104"/>
      <c r="E46" s="104"/>
      <c r="F46" s="104">
        <v>0</v>
      </c>
      <c r="G46" s="102"/>
      <c r="H46" s="94">
        <f t="shared" si="1"/>
        <v>40000</v>
      </c>
      <c r="I46" s="102">
        <f t="shared" si="4"/>
        <v>0</v>
      </c>
      <c r="J46" s="102">
        <f t="shared" si="2"/>
        <v>40000</v>
      </c>
    </row>
    <row r="47" spans="1:10" ht="15.75">
      <c r="A47" s="101" t="s">
        <v>204</v>
      </c>
      <c r="B47" s="109">
        <v>10000</v>
      </c>
      <c r="C47" s="104"/>
      <c r="D47" s="104"/>
      <c r="E47" s="104"/>
      <c r="F47" s="104">
        <v>0</v>
      </c>
      <c r="G47" s="102"/>
      <c r="H47" s="94">
        <f t="shared" si="1"/>
        <v>10000</v>
      </c>
      <c r="I47" s="102">
        <f t="shared" si="4"/>
        <v>0</v>
      </c>
      <c r="J47" s="102">
        <f t="shared" si="2"/>
        <v>10000</v>
      </c>
    </row>
    <row r="48" spans="1:10" ht="15.75">
      <c r="A48" s="101" t="s">
        <v>205</v>
      </c>
      <c r="B48" s="109"/>
      <c r="C48" s="104"/>
      <c r="D48" s="104"/>
      <c r="E48" s="104"/>
      <c r="F48" s="104">
        <v>0</v>
      </c>
      <c r="G48" s="102"/>
      <c r="H48" s="94">
        <f t="shared" si="1"/>
        <v>0</v>
      </c>
      <c r="I48" s="102">
        <f t="shared" si="4"/>
        <v>0</v>
      </c>
      <c r="J48" s="102">
        <f t="shared" si="2"/>
        <v>0</v>
      </c>
    </row>
    <row r="49" spans="1:10" ht="15.75">
      <c r="A49" s="101" t="s">
        <v>206</v>
      </c>
      <c r="B49" s="109">
        <v>60000</v>
      </c>
      <c r="C49" s="104"/>
      <c r="D49" s="104"/>
      <c r="E49" s="104"/>
      <c r="F49" s="104">
        <v>0</v>
      </c>
      <c r="G49" s="102"/>
      <c r="H49" s="94">
        <f t="shared" si="1"/>
        <v>60000</v>
      </c>
      <c r="I49" s="102">
        <f t="shared" si="4"/>
        <v>0</v>
      </c>
      <c r="J49" s="102">
        <f t="shared" si="2"/>
        <v>60000</v>
      </c>
    </row>
    <row r="50" spans="1:10" ht="15.75">
      <c r="A50" s="101" t="s">
        <v>207</v>
      </c>
      <c r="B50" s="109">
        <v>30000</v>
      </c>
      <c r="C50" s="104"/>
      <c r="D50" s="104">
        <v>29100</v>
      </c>
      <c r="E50" s="104"/>
      <c r="F50" s="104">
        <f aca="true" t="shared" si="5" ref="F50:F65">SUM(C50:E50)</f>
        <v>29100</v>
      </c>
      <c r="G50" s="102"/>
      <c r="H50" s="94">
        <f t="shared" si="1"/>
        <v>30000</v>
      </c>
      <c r="I50" s="102">
        <f t="shared" si="4"/>
        <v>29100</v>
      </c>
      <c r="J50" s="102">
        <f t="shared" si="2"/>
        <v>900</v>
      </c>
    </row>
    <row r="51" spans="1:10" ht="15.75">
      <c r="A51" s="106" t="s">
        <v>10</v>
      </c>
      <c r="B51" s="101"/>
      <c r="C51" s="104"/>
      <c r="D51" s="104"/>
      <c r="E51" s="104"/>
      <c r="F51" s="104">
        <f t="shared" si="5"/>
        <v>0</v>
      </c>
      <c r="G51" s="102"/>
      <c r="H51" s="105">
        <f>SUM(H39:H50)</f>
        <v>677000</v>
      </c>
      <c r="I51" s="105">
        <f>SUM(I39:I50)</f>
        <v>110158</v>
      </c>
      <c r="J51" s="105">
        <f>SUM(J39:J50)</f>
        <v>566842</v>
      </c>
    </row>
    <row r="52" spans="1:10" ht="15.75">
      <c r="A52" s="101" t="s">
        <v>208</v>
      </c>
      <c r="B52" s="104">
        <v>150000</v>
      </c>
      <c r="C52" s="104"/>
      <c r="D52" s="104">
        <v>28859.82</v>
      </c>
      <c r="E52" s="104">
        <v>9078.96</v>
      </c>
      <c r="F52" s="104">
        <f t="shared" si="5"/>
        <v>37938.78</v>
      </c>
      <c r="G52" s="102"/>
      <c r="H52" s="94">
        <f t="shared" si="1"/>
        <v>150000</v>
      </c>
      <c r="I52" s="102">
        <f>F52</f>
        <v>37938.78</v>
      </c>
      <c r="J52" s="102">
        <f t="shared" si="2"/>
        <v>112061.22</v>
      </c>
    </row>
    <row r="53" spans="1:10" ht="15.75">
      <c r="A53" s="101" t="s">
        <v>209</v>
      </c>
      <c r="B53" s="104">
        <v>20000</v>
      </c>
      <c r="C53" s="104">
        <v>1683</v>
      </c>
      <c r="D53" s="104">
        <v>1032</v>
      </c>
      <c r="E53" s="104">
        <v>2772</v>
      </c>
      <c r="F53" s="104">
        <f t="shared" si="5"/>
        <v>5487</v>
      </c>
      <c r="G53" s="102"/>
      <c r="H53" s="94">
        <f t="shared" si="1"/>
        <v>20000</v>
      </c>
      <c r="I53" s="102">
        <f>F53</f>
        <v>5487</v>
      </c>
      <c r="J53" s="102">
        <f t="shared" si="2"/>
        <v>14513</v>
      </c>
    </row>
    <row r="54" spans="1:10" ht="15.75">
      <c r="A54" s="101" t="s">
        <v>210</v>
      </c>
      <c r="B54" s="104">
        <v>10000</v>
      </c>
      <c r="C54" s="104">
        <v>506.11</v>
      </c>
      <c r="D54" s="104">
        <v>373.43</v>
      </c>
      <c r="E54" s="104"/>
      <c r="F54" s="104">
        <f t="shared" si="5"/>
        <v>879.54</v>
      </c>
      <c r="G54" s="102"/>
      <c r="H54" s="94">
        <f t="shared" si="1"/>
        <v>10000</v>
      </c>
      <c r="I54" s="102">
        <f>F54</f>
        <v>879.54</v>
      </c>
      <c r="J54" s="102">
        <f t="shared" si="2"/>
        <v>9120.46</v>
      </c>
    </row>
    <row r="55" spans="1:10" ht="15.75">
      <c r="A55" s="101" t="s">
        <v>211</v>
      </c>
      <c r="B55" s="104">
        <v>5000</v>
      </c>
      <c r="C55" s="104"/>
      <c r="D55" s="104"/>
      <c r="E55" s="104"/>
      <c r="F55" s="104">
        <f t="shared" si="5"/>
        <v>0</v>
      </c>
      <c r="G55" s="102"/>
      <c r="H55" s="94">
        <f t="shared" si="1"/>
        <v>5000</v>
      </c>
      <c r="I55" s="102">
        <f>F55</f>
        <v>0</v>
      </c>
      <c r="J55" s="102">
        <f t="shared" si="2"/>
        <v>5000</v>
      </c>
    </row>
    <row r="56" spans="1:10" ht="15.75">
      <c r="A56" s="101" t="s">
        <v>212</v>
      </c>
      <c r="B56" s="104">
        <v>25000</v>
      </c>
      <c r="C56" s="104">
        <v>1498</v>
      </c>
      <c r="D56" s="104">
        <v>1498</v>
      </c>
      <c r="E56" s="104">
        <v>1498</v>
      </c>
      <c r="F56" s="104">
        <f t="shared" si="5"/>
        <v>4494</v>
      </c>
      <c r="G56" s="102"/>
      <c r="H56" s="94">
        <f t="shared" si="1"/>
        <v>25000</v>
      </c>
      <c r="I56" s="102">
        <f>F56</f>
        <v>4494</v>
      </c>
      <c r="J56" s="102">
        <f t="shared" si="2"/>
        <v>20506</v>
      </c>
    </row>
    <row r="57" spans="1:10" ht="15.75">
      <c r="A57" s="106" t="s">
        <v>213</v>
      </c>
      <c r="B57" s="101"/>
      <c r="C57" s="104"/>
      <c r="D57" s="104"/>
      <c r="E57" s="104"/>
      <c r="F57" s="104">
        <f t="shared" si="5"/>
        <v>0</v>
      </c>
      <c r="G57" s="102"/>
      <c r="H57" s="105">
        <f>SUM(H52:H56)</f>
        <v>210000</v>
      </c>
      <c r="I57" s="105">
        <f>SUM(I52:I56)</f>
        <v>48799.32</v>
      </c>
      <c r="J57" s="105">
        <f>SUM(J52:J56)</f>
        <v>161200.68</v>
      </c>
    </row>
    <row r="58" spans="1:10" ht="15.75">
      <c r="A58" s="101" t="s">
        <v>214</v>
      </c>
      <c r="B58" s="104">
        <v>51000</v>
      </c>
      <c r="C58" s="104"/>
      <c r="D58" s="104"/>
      <c r="E58" s="104"/>
      <c r="F58" s="104">
        <f t="shared" si="5"/>
        <v>0</v>
      </c>
      <c r="G58" s="102"/>
      <c r="H58" s="94">
        <f t="shared" si="1"/>
        <v>51000</v>
      </c>
      <c r="I58" s="102">
        <f>F58</f>
        <v>0</v>
      </c>
      <c r="J58" s="102">
        <f t="shared" si="2"/>
        <v>51000</v>
      </c>
    </row>
    <row r="59" spans="1:10" ht="15.75">
      <c r="A59" s="101" t="s">
        <v>215</v>
      </c>
      <c r="B59" s="104">
        <v>11000</v>
      </c>
      <c r="C59" s="104"/>
      <c r="D59" s="104"/>
      <c r="E59" s="104"/>
      <c r="F59" s="104">
        <f t="shared" si="5"/>
        <v>0</v>
      </c>
      <c r="G59" s="102"/>
      <c r="H59" s="94">
        <f t="shared" si="1"/>
        <v>11000</v>
      </c>
      <c r="I59" s="102">
        <f aca="true" t="shared" si="6" ref="I59:I65">F59</f>
        <v>0</v>
      </c>
      <c r="J59" s="102">
        <f t="shared" si="2"/>
        <v>11000</v>
      </c>
    </row>
    <row r="60" spans="1:10" ht="15.75">
      <c r="A60" s="101" t="s">
        <v>216</v>
      </c>
      <c r="B60" s="109">
        <v>27600</v>
      </c>
      <c r="C60" s="104"/>
      <c r="D60" s="104">
        <v>25500</v>
      </c>
      <c r="E60" s="104"/>
      <c r="F60" s="104">
        <f t="shared" si="5"/>
        <v>25500</v>
      </c>
      <c r="G60" s="102"/>
      <c r="H60" s="94">
        <f t="shared" si="1"/>
        <v>27600</v>
      </c>
      <c r="I60" s="102">
        <f t="shared" si="6"/>
        <v>25500</v>
      </c>
      <c r="J60" s="102">
        <f t="shared" si="2"/>
        <v>2100</v>
      </c>
    </row>
    <row r="61" spans="1:10" ht="15.75">
      <c r="A61" s="101" t="s">
        <v>195</v>
      </c>
      <c r="B61" s="104">
        <v>5000</v>
      </c>
      <c r="C61" s="104"/>
      <c r="D61" s="104"/>
      <c r="E61" s="104"/>
      <c r="F61" s="104">
        <f t="shared" si="5"/>
        <v>0</v>
      </c>
      <c r="G61" s="102"/>
      <c r="H61" s="94">
        <f t="shared" si="1"/>
        <v>5000</v>
      </c>
      <c r="I61" s="102">
        <f t="shared" si="6"/>
        <v>0</v>
      </c>
      <c r="J61" s="102">
        <f t="shared" si="2"/>
        <v>5000</v>
      </c>
    </row>
    <row r="62" spans="1:10" ht="15.75">
      <c r="A62" s="100" t="s">
        <v>12</v>
      </c>
      <c r="B62" s="101"/>
      <c r="C62" s="104"/>
      <c r="D62" s="104"/>
      <c r="E62" s="104"/>
      <c r="F62" s="104">
        <f t="shared" si="5"/>
        <v>0</v>
      </c>
      <c r="G62" s="102"/>
      <c r="H62" s="105">
        <f>SUM(H58:H61)</f>
        <v>94600</v>
      </c>
      <c r="I62" s="105">
        <f>SUM(I58:I61)</f>
        <v>25500</v>
      </c>
      <c r="J62" s="105">
        <f>SUM(J58:J61)</f>
        <v>69100</v>
      </c>
    </row>
    <row r="63" spans="1:10" ht="15.75">
      <c r="A63" s="101" t="s">
        <v>217</v>
      </c>
      <c r="B63" s="104">
        <v>250000</v>
      </c>
      <c r="C63" s="104"/>
      <c r="D63" s="104"/>
      <c r="E63" s="104"/>
      <c r="F63" s="104">
        <f t="shared" si="5"/>
        <v>0</v>
      </c>
      <c r="G63" s="102"/>
      <c r="H63" s="94">
        <f t="shared" si="1"/>
        <v>250000</v>
      </c>
      <c r="I63" s="102">
        <f t="shared" si="6"/>
        <v>0</v>
      </c>
      <c r="J63" s="102">
        <f t="shared" si="2"/>
        <v>250000</v>
      </c>
    </row>
    <row r="64" spans="1:10" ht="15.75">
      <c r="A64" s="106" t="s">
        <v>13</v>
      </c>
      <c r="B64" s="101"/>
      <c r="C64" s="104"/>
      <c r="D64" s="104"/>
      <c r="E64" s="104"/>
      <c r="F64" s="104">
        <f t="shared" si="5"/>
        <v>0</v>
      </c>
      <c r="G64" s="102"/>
      <c r="H64" s="105">
        <f>SUM(H63)</f>
        <v>250000</v>
      </c>
      <c r="I64" s="105">
        <f>SUM(I63)</f>
        <v>0</v>
      </c>
      <c r="J64" s="105">
        <f>SUM(J63)</f>
        <v>250000</v>
      </c>
    </row>
    <row r="65" spans="1:10" ht="15.75">
      <c r="A65" s="101" t="s">
        <v>218</v>
      </c>
      <c r="B65" s="104">
        <v>30000</v>
      </c>
      <c r="C65" s="104"/>
      <c r="D65" s="104"/>
      <c r="E65" s="104"/>
      <c r="F65" s="104">
        <f t="shared" si="5"/>
        <v>0</v>
      </c>
      <c r="G65" s="102"/>
      <c r="H65" s="94">
        <f t="shared" si="1"/>
        <v>30000</v>
      </c>
      <c r="I65" s="102">
        <f t="shared" si="6"/>
        <v>0</v>
      </c>
      <c r="J65" s="102">
        <f t="shared" si="2"/>
        <v>30000</v>
      </c>
    </row>
    <row r="66" spans="1:10" ht="15.75">
      <c r="A66" s="97" t="s">
        <v>17</v>
      </c>
      <c r="B66" s="110">
        <f>SUM(B6:B65)</f>
        <v>8836360</v>
      </c>
      <c r="C66" s="110">
        <f>SUM(C6:C65)</f>
        <v>571695.11</v>
      </c>
      <c r="D66" s="110">
        <f>SUM(D6:D65)</f>
        <v>664186.25</v>
      </c>
      <c r="E66" s="110">
        <f>SUM(E6:E65)</f>
        <v>655205.96</v>
      </c>
      <c r="F66" s="110">
        <f>SUM(F6:F65)</f>
        <v>1891087.32</v>
      </c>
      <c r="G66" s="102"/>
      <c r="H66" s="105">
        <f>SUM(H65)</f>
        <v>30000</v>
      </c>
      <c r="I66" s="105">
        <f>SUM(I65)</f>
        <v>0</v>
      </c>
      <c r="J66" s="105">
        <f>SUM(J65)</f>
        <v>30000</v>
      </c>
    </row>
    <row r="67" spans="1:10" ht="15.75">
      <c r="A67" s="137" t="s">
        <v>158</v>
      </c>
      <c r="B67" s="137"/>
      <c r="C67" s="137"/>
      <c r="D67" s="137"/>
      <c r="E67" s="137"/>
      <c r="F67" s="137"/>
      <c r="G67" s="102"/>
      <c r="I67" s="102"/>
      <c r="J67" s="102"/>
    </row>
    <row r="68" spans="1:10" ht="15.75">
      <c r="A68" s="138" t="s">
        <v>159</v>
      </c>
      <c r="B68" s="138"/>
      <c r="C68" s="138"/>
      <c r="D68" s="138"/>
      <c r="E68" s="138"/>
      <c r="F68" s="138"/>
      <c r="G68" s="102"/>
      <c r="I68" s="102"/>
      <c r="J68" s="102"/>
    </row>
    <row r="69" spans="1:10" ht="15.75">
      <c r="A69" s="138" t="s">
        <v>219</v>
      </c>
      <c r="B69" s="138"/>
      <c r="C69" s="138"/>
      <c r="D69" s="138"/>
      <c r="E69" s="138"/>
      <c r="F69" s="138"/>
      <c r="G69" s="102"/>
      <c r="I69" s="102"/>
      <c r="J69" s="102"/>
    </row>
    <row r="70" spans="1:10" s="98" customFormat="1" ht="15.75">
      <c r="A70" s="95" t="s">
        <v>2</v>
      </c>
      <c r="B70" s="95" t="s">
        <v>161</v>
      </c>
      <c r="C70" s="96">
        <v>22282</v>
      </c>
      <c r="D70" s="96">
        <v>22313</v>
      </c>
      <c r="E70" s="96">
        <v>22341</v>
      </c>
      <c r="F70" s="97" t="s">
        <v>17</v>
      </c>
      <c r="G70" s="102"/>
      <c r="H70" s="94"/>
      <c r="I70" s="102"/>
      <c r="J70" s="102"/>
    </row>
    <row r="71" spans="1:10" ht="15.75">
      <c r="A71" s="100" t="s">
        <v>8</v>
      </c>
      <c r="B71" s="101"/>
      <c r="C71" s="101"/>
      <c r="D71" s="101"/>
      <c r="E71" s="101"/>
      <c r="F71" s="101"/>
      <c r="G71" s="102"/>
      <c r="H71" s="94">
        <f aca="true" t="shared" si="7" ref="H71:H137">B71</f>
        <v>0</v>
      </c>
      <c r="I71" s="102"/>
      <c r="J71" s="102">
        <f aca="true" t="shared" si="8" ref="J71:J137">H71-I71</f>
        <v>0</v>
      </c>
    </row>
    <row r="72" spans="1:10" ht="15.75">
      <c r="A72" s="101" t="s">
        <v>183</v>
      </c>
      <c r="B72" s="104">
        <v>30000</v>
      </c>
      <c r="C72" s="101"/>
      <c r="D72" s="101"/>
      <c r="E72" s="101"/>
      <c r="F72" s="101">
        <f>SUM(C72:E72)</f>
        <v>0</v>
      </c>
      <c r="G72" s="102"/>
      <c r="H72" s="94">
        <f t="shared" si="7"/>
        <v>30000</v>
      </c>
      <c r="I72" s="102">
        <f>F72</f>
        <v>0</v>
      </c>
      <c r="J72" s="102">
        <f t="shared" si="8"/>
        <v>30000</v>
      </c>
    </row>
    <row r="73" spans="7:10" ht="6.75" customHeight="1">
      <c r="G73" s="102"/>
      <c r="H73" s="94">
        <f t="shared" si="7"/>
        <v>0</v>
      </c>
      <c r="I73" s="102"/>
      <c r="J73" s="102">
        <f t="shared" si="8"/>
        <v>0</v>
      </c>
    </row>
    <row r="74" spans="1:10" ht="15.75">
      <c r="A74" s="137" t="s">
        <v>158</v>
      </c>
      <c r="B74" s="137"/>
      <c r="C74" s="137"/>
      <c r="D74" s="137"/>
      <c r="E74" s="137"/>
      <c r="F74" s="137"/>
      <c r="G74" s="102"/>
      <c r="H74" s="105">
        <f>SUM(H71:H73)</f>
        <v>30000</v>
      </c>
      <c r="I74" s="105">
        <f>SUM(I71:I73)</f>
        <v>0</v>
      </c>
      <c r="J74" s="105">
        <f>SUM(J71:J73)</f>
        <v>30000</v>
      </c>
    </row>
    <row r="75" spans="1:10" ht="15.75">
      <c r="A75" s="138" t="s">
        <v>159</v>
      </c>
      <c r="B75" s="138"/>
      <c r="C75" s="138"/>
      <c r="D75" s="138"/>
      <c r="E75" s="138"/>
      <c r="F75" s="138"/>
      <c r="G75" s="102"/>
      <c r="H75" s="94">
        <f t="shared" si="7"/>
        <v>0</v>
      </c>
      <c r="I75" s="102"/>
      <c r="J75" s="102">
        <f t="shared" si="8"/>
        <v>0</v>
      </c>
    </row>
    <row r="76" spans="1:10" ht="15.75">
      <c r="A76" s="138" t="s">
        <v>220</v>
      </c>
      <c r="B76" s="138"/>
      <c r="C76" s="138"/>
      <c r="D76" s="138"/>
      <c r="E76" s="138"/>
      <c r="F76" s="138"/>
      <c r="G76" s="102"/>
      <c r="H76" s="94">
        <f t="shared" si="7"/>
        <v>0</v>
      </c>
      <c r="I76" s="102"/>
      <c r="J76" s="102">
        <f t="shared" si="8"/>
        <v>0</v>
      </c>
    </row>
    <row r="77" spans="1:10" ht="15.75">
      <c r="A77" s="95" t="s">
        <v>2</v>
      </c>
      <c r="B77" s="95" t="s">
        <v>161</v>
      </c>
      <c r="C77" s="96">
        <v>22282</v>
      </c>
      <c r="D77" s="96">
        <v>22313</v>
      </c>
      <c r="E77" s="96">
        <v>22341</v>
      </c>
      <c r="F77" s="97" t="s">
        <v>17</v>
      </c>
      <c r="G77" s="102"/>
      <c r="I77" s="102"/>
      <c r="J77" s="102"/>
    </row>
    <row r="78" spans="1:10" ht="15.75">
      <c r="A78" s="100" t="s">
        <v>171</v>
      </c>
      <c r="B78" s="104"/>
      <c r="C78" s="104"/>
      <c r="D78" s="104"/>
      <c r="E78" s="104"/>
      <c r="F78" s="104"/>
      <c r="G78" s="102"/>
      <c r="H78" s="94">
        <f t="shared" si="7"/>
        <v>0</v>
      </c>
      <c r="I78" s="102"/>
      <c r="J78" s="102">
        <f t="shared" si="8"/>
        <v>0</v>
      </c>
    </row>
    <row r="79" spans="1:10" ht="15.75">
      <c r="A79" s="101" t="s">
        <v>172</v>
      </c>
      <c r="B79" s="104">
        <v>1358410</v>
      </c>
      <c r="C79" s="104">
        <v>42010</v>
      </c>
      <c r="D79" s="104">
        <v>42010</v>
      </c>
      <c r="E79" s="104">
        <v>42010</v>
      </c>
      <c r="F79" s="104">
        <f aca="true" t="shared" si="9" ref="F79:F103">SUM(C79:E79)</f>
        <v>126030</v>
      </c>
      <c r="G79" s="102"/>
      <c r="H79" s="94">
        <f t="shared" si="7"/>
        <v>1358410</v>
      </c>
      <c r="I79" s="102">
        <f>F79</f>
        <v>126030</v>
      </c>
      <c r="J79" s="102">
        <f t="shared" si="8"/>
        <v>1232380</v>
      </c>
    </row>
    <row r="80" spans="1:10" ht="15.75">
      <c r="A80" s="101" t="s">
        <v>173</v>
      </c>
      <c r="B80" s="104">
        <v>21000</v>
      </c>
      <c r="C80" s="104"/>
      <c r="D80" s="104"/>
      <c r="E80" s="104"/>
      <c r="F80" s="104">
        <f t="shared" si="9"/>
        <v>0</v>
      </c>
      <c r="G80" s="102"/>
      <c r="H80" s="94">
        <f t="shared" si="7"/>
        <v>21000</v>
      </c>
      <c r="I80" s="102">
        <f>F80</f>
        <v>0</v>
      </c>
      <c r="J80" s="102">
        <f t="shared" si="8"/>
        <v>21000</v>
      </c>
    </row>
    <row r="81" spans="1:10" ht="15.75">
      <c r="A81" s="101" t="s">
        <v>174</v>
      </c>
      <c r="B81" s="104">
        <v>179160</v>
      </c>
      <c r="C81" s="104">
        <v>14640</v>
      </c>
      <c r="D81" s="104">
        <v>14640</v>
      </c>
      <c r="E81" s="104">
        <v>14640</v>
      </c>
      <c r="F81" s="104">
        <f t="shared" si="9"/>
        <v>43920</v>
      </c>
      <c r="G81" s="102"/>
      <c r="H81" s="94">
        <f t="shared" si="7"/>
        <v>179160</v>
      </c>
      <c r="I81" s="102">
        <f>F81</f>
        <v>43920</v>
      </c>
      <c r="J81" s="102">
        <f t="shared" si="8"/>
        <v>135240</v>
      </c>
    </row>
    <row r="82" spans="1:10" ht="15.75">
      <c r="A82" s="100" t="s">
        <v>7</v>
      </c>
      <c r="B82" s="104"/>
      <c r="C82" s="104"/>
      <c r="D82" s="104"/>
      <c r="E82" s="104"/>
      <c r="F82" s="104">
        <f t="shared" si="9"/>
        <v>0</v>
      </c>
      <c r="G82" s="102"/>
      <c r="H82" s="105">
        <f>SUM(H79:H81)</f>
        <v>1558570</v>
      </c>
      <c r="I82" s="105">
        <f>SUM(I79:I81)</f>
        <v>169950</v>
      </c>
      <c r="J82" s="105">
        <f>SUM(J79:J81)</f>
        <v>1388620</v>
      </c>
    </row>
    <row r="83" spans="1:10" ht="15.75">
      <c r="A83" s="101" t="s">
        <v>176</v>
      </c>
      <c r="B83" s="104"/>
      <c r="C83" s="104"/>
      <c r="D83" s="104"/>
      <c r="E83" s="104"/>
      <c r="F83" s="104">
        <f t="shared" si="9"/>
        <v>0</v>
      </c>
      <c r="G83" s="102"/>
      <c r="H83" s="94">
        <f t="shared" si="7"/>
        <v>0</v>
      </c>
      <c r="I83" s="102">
        <f>F83</f>
        <v>0</v>
      </c>
      <c r="J83" s="102">
        <f t="shared" si="8"/>
        <v>0</v>
      </c>
    </row>
    <row r="84" spans="1:10" ht="15.75">
      <c r="A84" s="101" t="s">
        <v>178</v>
      </c>
      <c r="B84" s="104">
        <v>5000</v>
      </c>
      <c r="C84" s="104"/>
      <c r="D84" s="104"/>
      <c r="E84" s="104"/>
      <c r="F84" s="104">
        <f t="shared" si="9"/>
        <v>0</v>
      </c>
      <c r="G84" s="102"/>
      <c r="H84" s="94">
        <f t="shared" si="7"/>
        <v>5000</v>
      </c>
      <c r="I84" s="102">
        <f>F84</f>
        <v>0</v>
      </c>
      <c r="J84" s="102">
        <f t="shared" si="8"/>
        <v>5000</v>
      </c>
    </row>
    <row r="85" spans="1:10" ht="15.75">
      <c r="A85" s="101" t="s">
        <v>179</v>
      </c>
      <c r="B85" s="104">
        <v>72000</v>
      </c>
      <c r="C85" s="104"/>
      <c r="D85" s="104"/>
      <c r="E85" s="104"/>
      <c r="F85" s="104">
        <f t="shared" si="9"/>
        <v>0</v>
      </c>
      <c r="G85" s="102"/>
      <c r="H85" s="94">
        <f t="shared" si="7"/>
        <v>72000</v>
      </c>
      <c r="I85" s="102">
        <f>F85</f>
        <v>0</v>
      </c>
      <c r="J85" s="102">
        <f t="shared" si="8"/>
        <v>72000</v>
      </c>
    </row>
    <row r="86" spans="1:10" ht="15.75">
      <c r="A86" s="101" t="s">
        <v>180</v>
      </c>
      <c r="B86" s="104">
        <v>30000</v>
      </c>
      <c r="C86" s="104"/>
      <c r="D86" s="104"/>
      <c r="E86" s="104"/>
      <c r="F86" s="104">
        <f t="shared" si="9"/>
        <v>0</v>
      </c>
      <c r="G86" s="102"/>
      <c r="H86" s="94">
        <f t="shared" si="7"/>
        <v>30000</v>
      </c>
      <c r="I86" s="102">
        <f>F86</f>
        <v>0</v>
      </c>
      <c r="J86" s="102">
        <f t="shared" si="8"/>
        <v>30000</v>
      </c>
    </row>
    <row r="87" spans="1:10" ht="15.75">
      <c r="A87" s="100" t="s">
        <v>8</v>
      </c>
      <c r="B87" s="104"/>
      <c r="C87" s="104"/>
      <c r="D87" s="104"/>
      <c r="E87" s="104"/>
      <c r="F87" s="104">
        <f t="shared" si="9"/>
        <v>0</v>
      </c>
      <c r="G87" s="102"/>
      <c r="H87" s="105">
        <f>SUM(H83:H86)</f>
        <v>107000</v>
      </c>
      <c r="I87" s="105">
        <f>SUM(I83:I86)</f>
        <v>0</v>
      </c>
      <c r="J87" s="105">
        <f>SUM(J83:J86)</f>
        <v>107000</v>
      </c>
    </row>
    <row r="88" spans="1:10" ht="15.75">
      <c r="A88" s="101" t="s">
        <v>181</v>
      </c>
      <c r="B88" s="104">
        <v>400000</v>
      </c>
      <c r="C88" s="104">
        <v>21000</v>
      </c>
      <c r="D88" s="104">
        <v>22900</v>
      </c>
      <c r="E88" s="104">
        <v>23500</v>
      </c>
      <c r="F88" s="104">
        <f t="shared" si="9"/>
        <v>67400</v>
      </c>
      <c r="G88" s="102"/>
      <c r="H88" s="94">
        <f t="shared" si="7"/>
        <v>400000</v>
      </c>
      <c r="I88" s="102">
        <f>F88</f>
        <v>67400</v>
      </c>
      <c r="J88" s="102">
        <f t="shared" si="8"/>
        <v>332600</v>
      </c>
    </row>
    <row r="89" spans="1:10" ht="15.75">
      <c r="A89" s="101" t="s">
        <v>183</v>
      </c>
      <c r="B89" s="104"/>
      <c r="C89" s="104"/>
      <c r="D89" s="104"/>
      <c r="E89" s="104"/>
      <c r="F89" s="104">
        <f t="shared" si="9"/>
        <v>0</v>
      </c>
      <c r="G89" s="102"/>
      <c r="H89" s="94">
        <f t="shared" si="7"/>
        <v>0</v>
      </c>
      <c r="I89" s="102">
        <f>F89</f>
        <v>0</v>
      </c>
      <c r="J89" s="102">
        <f t="shared" si="8"/>
        <v>0</v>
      </c>
    </row>
    <row r="90" spans="1:10" ht="15.75">
      <c r="A90" s="101" t="s">
        <v>221</v>
      </c>
      <c r="B90" s="104">
        <v>40000</v>
      </c>
      <c r="C90" s="104"/>
      <c r="D90" s="104"/>
      <c r="E90" s="104">
        <v>3528</v>
      </c>
      <c r="F90" s="104">
        <f t="shared" si="9"/>
        <v>3528</v>
      </c>
      <c r="G90" s="102"/>
      <c r="H90" s="94">
        <f t="shared" si="7"/>
        <v>40000</v>
      </c>
      <c r="I90" s="102">
        <f>F90</f>
        <v>3528</v>
      </c>
      <c r="J90" s="102">
        <f t="shared" si="8"/>
        <v>36472</v>
      </c>
    </row>
    <row r="91" spans="1:10" ht="15.75">
      <c r="A91" s="101" t="s">
        <v>222</v>
      </c>
      <c r="B91" s="104">
        <v>15000</v>
      </c>
      <c r="C91" s="104"/>
      <c r="D91" s="104"/>
      <c r="E91" s="104"/>
      <c r="F91" s="104">
        <f t="shared" si="9"/>
        <v>0</v>
      </c>
      <c r="G91" s="102"/>
      <c r="H91" s="94">
        <f t="shared" si="7"/>
        <v>15000</v>
      </c>
      <c r="I91" s="102">
        <f>F91</f>
        <v>0</v>
      </c>
      <c r="J91" s="102">
        <f t="shared" si="8"/>
        <v>15000</v>
      </c>
    </row>
    <row r="92" spans="1:10" ht="15.75">
      <c r="A92" s="101" t="s">
        <v>195</v>
      </c>
      <c r="B92" s="104">
        <v>20000</v>
      </c>
      <c r="C92" s="104"/>
      <c r="D92" s="104">
        <v>5018.3</v>
      </c>
      <c r="E92" s="104"/>
      <c r="F92" s="104">
        <f t="shared" si="9"/>
        <v>5018.3</v>
      </c>
      <c r="G92" s="102"/>
      <c r="H92" s="94">
        <f t="shared" si="7"/>
        <v>20000</v>
      </c>
      <c r="I92" s="102">
        <f>F92</f>
        <v>5018.3</v>
      </c>
      <c r="J92" s="102">
        <f t="shared" si="8"/>
        <v>14981.7</v>
      </c>
    </row>
    <row r="93" spans="1:10" ht="15.75">
      <c r="A93" s="100" t="s">
        <v>9</v>
      </c>
      <c r="B93" s="104"/>
      <c r="C93" s="104"/>
      <c r="D93" s="104"/>
      <c r="E93" s="104"/>
      <c r="F93" s="104">
        <f t="shared" si="9"/>
        <v>0</v>
      </c>
      <c r="G93" s="102"/>
      <c r="H93" s="105">
        <f>SUM(H88:H92)</f>
        <v>475000</v>
      </c>
      <c r="I93" s="105">
        <f>SUM(I88:I92)</f>
        <v>75946.3</v>
      </c>
      <c r="J93" s="105">
        <f>SUM(J88:J92)</f>
        <v>399053.7</v>
      </c>
    </row>
    <row r="94" spans="1:10" ht="15.75">
      <c r="A94" s="101" t="s">
        <v>196</v>
      </c>
      <c r="B94" s="104">
        <v>50000</v>
      </c>
      <c r="C94" s="104">
        <v>10660</v>
      </c>
      <c r="D94" s="104"/>
      <c r="E94" s="104"/>
      <c r="F94" s="104">
        <f t="shared" si="9"/>
        <v>10660</v>
      </c>
      <c r="G94" s="102"/>
      <c r="H94" s="94">
        <f t="shared" si="7"/>
        <v>50000</v>
      </c>
      <c r="I94" s="102">
        <f>F94</f>
        <v>10660</v>
      </c>
      <c r="J94" s="102">
        <f t="shared" si="8"/>
        <v>39340</v>
      </c>
    </row>
    <row r="95" spans="1:10" ht="15.75">
      <c r="A95" s="101" t="s">
        <v>197</v>
      </c>
      <c r="B95" s="104">
        <v>10000</v>
      </c>
      <c r="C95" s="104"/>
      <c r="D95" s="104"/>
      <c r="E95" s="104"/>
      <c r="F95" s="104">
        <f t="shared" si="9"/>
        <v>0</v>
      </c>
      <c r="G95" s="102"/>
      <c r="H95" s="94">
        <f t="shared" si="7"/>
        <v>10000</v>
      </c>
      <c r="I95" s="102">
        <f>F95</f>
        <v>0</v>
      </c>
      <c r="J95" s="102">
        <f t="shared" si="8"/>
        <v>10000</v>
      </c>
    </row>
    <row r="96" spans="1:10" ht="15.75">
      <c r="A96" s="101" t="s">
        <v>203</v>
      </c>
      <c r="B96" s="104">
        <v>40000</v>
      </c>
      <c r="C96" s="104"/>
      <c r="D96" s="104"/>
      <c r="E96" s="104"/>
      <c r="F96" s="104">
        <f t="shared" si="9"/>
        <v>0</v>
      </c>
      <c r="G96" s="102"/>
      <c r="H96" s="94">
        <f t="shared" si="7"/>
        <v>40000</v>
      </c>
      <c r="I96" s="102">
        <f>F96</f>
        <v>0</v>
      </c>
      <c r="J96" s="102">
        <f t="shared" si="8"/>
        <v>40000</v>
      </c>
    </row>
    <row r="97" spans="1:10" ht="15.75">
      <c r="A97" s="106" t="s">
        <v>10</v>
      </c>
      <c r="B97" s="104"/>
      <c r="C97" s="104"/>
      <c r="D97" s="104"/>
      <c r="E97" s="104"/>
      <c r="F97" s="104">
        <f t="shared" si="9"/>
        <v>0</v>
      </c>
      <c r="G97" s="102"/>
      <c r="H97" s="105">
        <f>SUM(H94:H96)</f>
        <v>100000</v>
      </c>
      <c r="I97" s="105">
        <f>SUM(I94:I96)</f>
        <v>10660</v>
      </c>
      <c r="J97" s="105">
        <f>SUM(J94:J96)</f>
        <v>89340</v>
      </c>
    </row>
    <row r="98" spans="1:10" ht="15.75">
      <c r="A98" s="101" t="s">
        <v>211</v>
      </c>
      <c r="B98" s="104">
        <v>10000</v>
      </c>
      <c r="C98" s="104"/>
      <c r="D98" s="104"/>
      <c r="E98" s="104"/>
      <c r="F98" s="104">
        <f t="shared" si="9"/>
        <v>0</v>
      </c>
      <c r="G98" s="102"/>
      <c r="H98" s="94">
        <f t="shared" si="7"/>
        <v>10000</v>
      </c>
      <c r="I98" s="102">
        <f>F98</f>
        <v>0</v>
      </c>
      <c r="J98" s="102">
        <f t="shared" si="8"/>
        <v>10000</v>
      </c>
    </row>
    <row r="99" spans="1:10" ht="15.75">
      <c r="A99" s="101" t="s">
        <v>212</v>
      </c>
      <c r="B99" s="104">
        <v>15000</v>
      </c>
      <c r="C99" s="104">
        <v>749</v>
      </c>
      <c r="D99" s="104">
        <v>749</v>
      </c>
      <c r="E99" s="104">
        <v>749</v>
      </c>
      <c r="F99" s="104">
        <f t="shared" si="9"/>
        <v>2247</v>
      </c>
      <c r="G99" s="102"/>
      <c r="H99" s="94">
        <f t="shared" si="7"/>
        <v>15000</v>
      </c>
      <c r="I99" s="102">
        <f>F99</f>
        <v>2247</v>
      </c>
      <c r="J99" s="102">
        <f t="shared" si="8"/>
        <v>12753</v>
      </c>
    </row>
    <row r="100" spans="1:10" ht="15.75">
      <c r="A100" s="106" t="s">
        <v>213</v>
      </c>
      <c r="B100" s="104"/>
      <c r="C100" s="104"/>
      <c r="D100" s="104"/>
      <c r="E100" s="104"/>
      <c r="F100" s="104">
        <f t="shared" si="9"/>
        <v>0</v>
      </c>
      <c r="G100" s="102"/>
      <c r="H100" s="105">
        <f>SUM(H98:H99)</f>
        <v>25000</v>
      </c>
      <c r="I100" s="105">
        <f>SUM(I98:I99)</f>
        <v>2247</v>
      </c>
      <c r="J100" s="105">
        <f>SUM(J98:J99)</f>
        <v>22753</v>
      </c>
    </row>
    <row r="101" spans="1:10" ht="15.75">
      <c r="A101" s="101" t="s">
        <v>214</v>
      </c>
      <c r="B101" s="104">
        <v>85000</v>
      </c>
      <c r="C101" s="104"/>
      <c r="D101" s="104">
        <v>9000</v>
      </c>
      <c r="E101" s="104"/>
      <c r="F101" s="104">
        <f t="shared" si="9"/>
        <v>9000</v>
      </c>
      <c r="G101" s="102"/>
      <c r="H101" s="94">
        <f t="shared" si="7"/>
        <v>85000</v>
      </c>
      <c r="I101" s="102">
        <f>F101</f>
        <v>9000</v>
      </c>
      <c r="J101" s="102">
        <f t="shared" si="8"/>
        <v>76000</v>
      </c>
    </row>
    <row r="102" spans="1:10" ht="15.75">
      <c r="A102" s="101" t="s">
        <v>214</v>
      </c>
      <c r="B102" s="111">
        <v>9000</v>
      </c>
      <c r="C102" s="104"/>
      <c r="D102" s="104"/>
      <c r="E102" s="104"/>
      <c r="F102" s="104">
        <f t="shared" si="9"/>
        <v>0</v>
      </c>
      <c r="G102" s="102"/>
      <c r="H102" s="94">
        <f t="shared" si="7"/>
        <v>9000</v>
      </c>
      <c r="I102" s="102">
        <f>F102</f>
        <v>0</v>
      </c>
      <c r="J102" s="102">
        <f t="shared" si="8"/>
        <v>9000</v>
      </c>
    </row>
    <row r="103" spans="1:10" ht="15.75">
      <c r="A103" s="101" t="s">
        <v>216</v>
      </c>
      <c r="B103" s="104">
        <v>3300</v>
      </c>
      <c r="C103" s="104"/>
      <c r="D103" s="104">
        <v>3200</v>
      </c>
      <c r="E103" s="104"/>
      <c r="F103" s="104">
        <f t="shared" si="9"/>
        <v>3200</v>
      </c>
      <c r="G103" s="102"/>
      <c r="H103" s="94">
        <f t="shared" si="7"/>
        <v>3300</v>
      </c>
      <c r="I103" s="102">
        <f>F103</f>
        <v>3200</v>
      </c>
      <c r="J103" s="102">
        <f t="shared" si="8"/>
        <v>100</v>
      </c>
    </row>
    <row r="104" spans="1:10" ht="15.75">
      <c r="A104" s="97" t="s">
        <v>17</v>
      </c>
      <c r="B104" s="110">
        <f>SUM(B79:B103)</f>
        <v>2362870</v>
      </c>
      <c r="C104" s="110">
        <f>SUM(C79:C103)</f>
        <v>89059</v>
      </c>
      <c r="D104" s="110">
        <f>SUM(D79:D103)</f>
        <v>97517.3</v>
      </c>
      <c r="E104" s="110">
        <f>SUM(E79:E103)</f>
        <v>84427</v>
      </c>
      <c r="F104" s="110">
        <f>SUM(F79:F103)</f>
        <v>271003.3</v>
      </c>
      <c r="G104" s="102"/>
      <c r="H104" s="105">
        <f>SUM(H101:H103)</f>
        <v>97300</v>
      </c>
      <c r="I104" s="105">
        <f>SUM(I101:I103)</f>
        <v>12200</v>
      </c>
      <c r="J104" s="105">
        <f>SUM(J101:J103)</f>
        <v>85100</v>
      </c>
    </row>
    <row r="105" spans="7:10" ht="5.25" customHeight="1">
      <c r="G105" s="102"/>
      <c r="H105" s="94">
        <f t="shared" si="7"/>
        <v>0</v>
      </c>
      <c r="I105" s="102" t="e">
        <f>#REF!</f>
        <v>#REF!</v>
      </c>
      <c r="J105" s="102" t="e">
        <f t="shared" si="8"/>
        <v>#REF!</v>
      </c>
    </row>
    <row r="106" spans="7:10" ht="5.25" customHeight="1">
      <c r="G106" s="102"/>
      <c r="I106" s="102"/>
      <c r="J106" s="102"/>
    </row>
    <row r="107" spans="7:10" ht="5.25" customHeight="1">
      <c r="G107" s="102"/>
      <c r="I107" s="102"/>
      <c r="J107" s="102"/>
    </row>
    <row r="108" spans="7:10" ht="5.25" customHeight="1">
      <c r="G108" s="102"/>
      <c r="I108" s="102"/>
      <c r="J108" s="102"/>
    </row>
    <row r="109" spans="7:10" ht="5.25" customHeight="1">
      <c r="G109" s="102"/>
      <c r="I109" s="102"/>
      <c r="J109" s="102"/>
    </row>
    <row r="110" spans="7:10" ht="5.25" customHeight="1">
      <c r="G110" s="102"/>
      <c r="I110" s="102"/>
      <c r="J110" s="102"/>
    </row>
    <row r="111" spans="7:10" ht="5.25" customHeight="1">
      <c r="G111" s="102"/>
      <c r="I111" s="102"/>
      <c r="J111" s="102"/>
    </row>
    <row r="112" spans="7:10" ht="5.25" customHeight="1">
      <c r="G112" s="102"/>
      <c r="I112" s="102"/>
      <c r="J112" s="102"/>
    </row>
    <row r="113" spans="7:10" ht="5.25" customHeight="1">
      <c r="G113" s="102"/>
      <c r="I113" s="102"/>
      <c r="J113" s="102"/>
    </row>
    <row r="114" spans="7:10" ht="5.25" customHeight="1">
      <c r="G114" s="102"/>
      <c r="I114" s="102"/>
      <c r="J114" s="102"/>
    </row>
    <row r="115" spans="7:10" ht="5.25" customHeight="1">
      <c r="G115" s="102"/>
      <c r="I115" s="102"/>
      <c r="J115" s="102"/>
    </row>
    <row r="116" spans="7:10" ht="5.25" customHeight="1">
      <c r="G116" s="102"/>
      <c r="I116" s="102"/>
      <c r="J116" s="102"/>
    </row>
    <row r="117" spans="7:10" ht="5.25" customHeight="1">
      <c r="G117" s="102"/>
      <c r="I117" s="102"/>
      <c r="J117" s="102"/>
    </row>
    <row r="118" spans="1:10" ht="15.75">
      <c r="A118" s="137" t="s">
        <v>158</v>
      </c>
      <c r="B118" s="137"/>
      <c r="C118" s="137"/>
      <c r="D118" s="137"/>
      <c r="E118" s="137"/>
      <c r="F118" s="137"/>
      <c r="G118" s="102"/>
      <c r="I118" s="102"/>
      <c r="J118" s="102"/>
    </row>
    <row r="119" spans="1:10" ht="15.75">
      <c r="A119" s="138" t="s">
        <v>159</v>
      </c>
      <c r="B119" s="138"/>
      <c r="C119" s="138"/>
      <c r="D119" s="138"/>
      <c r="E119" s="138"/>
      <c r="F119" s="138"/>
      <c r="G119" s="102"/>
      <c r="I119" s="102"/>
      <c r="J119" s="102"/>
    </row>
    <row r="120" spans="1:10" ht="15.75">
      <c r="A120" s="138" t="s">
        <v>223</v>
      </c>
      <c r="B120" s="138"/>
      <c r="C120" s="138"/>
      <c r="D120" s="138"/>
      <c r="E120" s="138"/>
      <c r="F120" s="138"/>
      <c r="G120" s="102"/>
      <c r="I120" s="102"/>
      <c r="J120" s="102"/>
    </row>
    <row r="121" spans="1:10" ht="15.75">
      <c r="A121" s="95" t="s">
        <v>2</v>
      </c>
      <c r="B121" s="95" t="s">
        <v>161</v>
      </c>
      <c r="C121" s="96">
        <v>22282</v>
      </c>
      <c r="D121" s="96">
        <v>22313</v>
      </c>
      <c r="E121" s="96">
        <v>22341</v>
      </c>
      <c r="F121" s="97" t="s">
        <v>17</v>
      </c>
      <c r="G121" s="102"/>
      <c r="I121" s="102"/>
      <c r="J121" s="102"/>
    </row>
    <row r="122" spans="1:10" ht="15.75">
      <c r="A122" s="106" t="s">
        <v>8</v>
      </c>
      <c r="B122" s="104"/>
      <c r="C122" s="104"/>
      <c r="D122" s="104"/>
      <c r="E122" s="104"/>
      <c r="F122" s="104"/>
      <c r="G122" s="102"/>
      <c r="H122" s="94">
        <f t="shared" si="7"/>
        <v>0</v>
      </c>
      <c r="I122" s="102"/>
      <c r="J122" s="102">
        <f t="shared" si="8"/>
        <v>0</v>
      </c>
    </row>
    <row r="123" spans="1:10" ht="15.75">
      <c r="A123" s="101" t="s">
        <v>224</v>
      </c>
      <c r="B123" s="104">
        <v>0</v>
      </c>
      <c r="C123" s="104"/>
      <c r="D123" s="104"/>
      <c r="E123" s="104"/>
      <c r="F123" s="104">
        <f>SUM(C123:E123)</f>
        <v>0</v>
      </c>
      <c r="G123" s="102"/>
      <c r="H123" s="94">
        <f t="shared" si="7"/>
        <v>0</v>
      </c>
      <c r="I123" s="102">
        <f>F123</f>
        <v>0</v>
      </c>
      <c r="J123" s="102">
        <f t="shared" si="8"/>
        <v>0</v>
      </c>
    </row>
    <row r="124" spans="1:10" ht="15.75">
      <c r="A124" s="101" t="s">
        <v>225</v>
      </c>
      <c r="B124" s="104">
        <v>40000</v>
      </c>
      <c r="C124" s="104">
        <v>14190</v>
      </c>
      <c r="D124" s="104"/>
      <c r="E124" s="104"/>
      <c r="F124" s="104">
        <f>SUM(C124:E124)</f>
        <v>14190</v>
      </c>
      <c r="G124" s="102"/>
      <c r="H124" s="94">
        <f t="shared" si="7"/>
        <v>40000</v>
      </c>
      <c r="I124" s="102">
        <f>F124</f>
        <v>14190</v>
      </c>
      <c r="J124" s="102">
        <f t="shared" si="8"/>
        <v>25810</v>
      </c>
    </row>
    <row r="125" spans="1:10" ht="15.75">
      <c r="A125" s="101" t="s">
        <v>226</v>
      </c>
      <c r="B125" s="104">
        <v>40000</v>
      </c>
      <c r="C125" s="104"/>
      <c r="D125" s="104"/>
      <c r="E125" s="104"/>
      <c r="F125" s="104">
        <f>SUM(C125:E125)</f>
        <v>0</v>
      </c>
      <c r="G125" s="102"/>
      <c r="H125" s="94">
        <f t="shared" si="7"/>
        <v>40000</v>
      </c>
      <c r="I125" s="102">
        <f>F125</f>
        <v>0</v>
      </c>
      <c r="J125" s="102">
        <f t="shared" si="8"/>
        <v>40000</v>
      </c>
    </row>
    <row r="126" spans="1:10" ht="15.75">
      <c r="A126" s="101" t="s">
        <v>227</v>
      </c>
      <c r="B126" s="104">
        <v>0</v>
      </c>
      <c r="C126" s="104"/>
      <c r="D126" s="104"/>
      <c r="E126" s="104"/>
      <c r="F126" s="104">
        <f>SUM(C126:E126)</f>
        <v>0</v>
      </c>
      <c r="G126" s="102"/>
      <c r="H126" s="94">
        <f t="shared" si="7"/>
        <v>0</v>
      </c>
      <c r="I126" s="102">
        <f>F126</f>
        <v>0</v>
      </c>
      <c r="J126" s="102">
        <f t="shared" si="8"/>
        <v>0</v>
      </c>
    </row>
    <row r="127" spans="1:10" ht="15.75">
      <c r="A127" s="101" t="s">
        <v>228</v>
      </c>
      <c r="B127" s="104">
        <v>10000</v>
      </c>
      <c r="C127" s="104"/>
      <c r="D127" s="104"/>
      <c r="E127" s="104"/>
      <c r="F127" s="104">
        <f>SUM(C127:E127)</f>
        <v>0</v>
      </c>
      <c r="G127" s="102"/>
      <c r="H127" s="94">
        <f t="shared" si="7"/>
        <v>10000</v>
      </c>
      <c r="I127" s="102">
        <f>F127</f>
        <v>0</v>
      </c>
      <c r="J127" s="102">
        <f t="shared" si="8"/>
        <v>10000</v>
      </c>
    </row>
    <row r="128" spans="1:10" ht="15.75">
      <c r="A128" s="112" t="s">
        <v>17</v>
      </c>
      <c r="B128" s="110">
        <f>SUM(B123:B127)</f>
        <v>90000</v>
      </c>
      <c r="C128" s="110">
        <f>SUM(C124:C127)</f>
        <v>14190</v>
      </c>
      <c r="D128" s="110">
        <f>SUM(D124:D127)</f>
        <v>0</v>
      </c>
      <c r="E128" s="110">
        <f>SUM(E124:E127)</f>
        <v>0</v>
      </c>
      <c r="F128" s="110">
        <f>SUM(F124:F127)</f>
        <v>14190</v>
      </c>
      <c r="G128" s="102"/>
      <c r="H128" s="105">
        <f>SUM(H122:H127)</f>
        <v>90000</v>
      </c>
      <c r="I128" s="105">
        <f>SUM(I122:I127)</f>
        <v>14190</v>
      </c>
      <c r="J128" s="105">
        <f>SUM(J122:J127)</f>
        <v>75810</v>
      </c>
    </row>
    <row r="129" spans="1:10" ht="15.75">
      <c r="A129" s="137" t="s">
        <v>158</v>
      </c>
      <c r="B129" s="137"/>
      <c r="C129" s="137"/>
      <c r="D129" s="137"/>
      <c r="E129" s="137"/>
      <c r="F129" s="137"/>
      <c r="G129" s="102"/>
      <c r="I129" s="102"/>
      <c r="J129" s="102"/>
    </row>
    <row r="130" spans="1:10" ht="15.75">
      <c r="A130" s="138" t="s">
        <v>159</v>
      </c>
      <c r="B130" s="138"/>
      <c r="C130" s="138"/>
      <c r="D130" s="138"/>
      <c r="E130" s="138"/>
      <c r="F130" s="138"/>
      <c r="G130" s="102"/>
      <c r="I130" s="102"/>
      <c r="J130" s="102"/>
    </row>
    <row r="131" spans="1:10" ht="15.75">
      <c r="A131" s="138" t="s">
        <v>229</v>
      </c>
      <c r="B131" s="138"/>
      <c r="C131" s="138"/>
      <c r="D131" s="138"/>
      <c r="E131" s="138"/>
      <c r="F131" s="138"/>
      <c r="G131" s="102"/>
      <c r="I131" s="102"/>
      <c r="J131" s="102"/>
    </row>
    <row r="132" spans="1:10" ht="15.75">
      <c r="A132" s="95" t="s">
        <v>2</v>
      </c>
      <c r="B132" s="95" t="s">
        <v>161</v>
      </c>
      <c r="C132" s="96">
        <v>22282</v>
      </c>
      <c r="D132" s="96">
        <v>22313</v>
      </c>
      <c r="E132" s="96">
        <v>22341</v>
      </c>
      <c r="F132" s="97" t="s">
        <v>17</v>
      </c>
      <c r="G132" s="102"/>
      <c r="I132" s="102"/>
      <c r="J132" s="102"/>
    </row>
    <row r="133" spans="1:10" ht="15.75">
      <c r="A133" s="106" t="s">
        <v>8</v>
      </c>
      <c r="B133" s="104"/>
      <c r="C133" s="104"/>
      <c r="D133" s="104"/>
      <c r="E133" s="104"/>
      <c r="F133" s="104"/>
      <c r="G133" s="102"/>
      <c r="I133" s="102"/>
      <c r="J133" s="102"/>
    </row>
    <row r="134" spans="1:10" ht="15.75">
      <c r="A134" s="101" t="s">
        <v>183</v>
      </c>
      <c r="B134" s="104"/>
      <c r="C134" s="104"/>
      <c r="D134" s="104"/>
      <c r="E134" s="104"/>
      <c r="F134" s="104">
        <f>SUM(C134:E134)</f>
        <v>0</v>
      </c>
      <c r="G134" s="102"/>
      <c r="I134" s="102">
        <f>F134</f>
        <v>0</v>
      </c>
      <c r="J134" s="102"/>
    </row>
    <row r="135" spans="1:10" ht="15.75">
      <c r="A135" s="101" t="s">
        <v>230</v>
      </c>
      <c r="B135" s="104">
        <v>15000</v>
      </c>
      <c r="C135" s="104"/>
      <c r="D135" s="104"/>
      <c r="E135" s="104"/>
      <c r="F135" s="104">
        <f>SUM(C135:E135)</f>
        <v>0</v>
      </c>
      <c r="G135" s="102"/>
      <c r="H135" s="94">
        <f t="shared" si="7"/>
        <v>15000</v>
      </c>
      <c r="I135" s="102">
        <f>F135</f>
        <v>0</v>
      </c>
      <c r="J135" s="102">
        <f t="shared" si="8"/>
        <v>15000</v>
      </c>
    </row>
    <row r="136" spans="1:10" ht="15.75">
      <c r="A136" s="113" t="s">
        <v>231</v>
      </c>
      <c r="B136" s="104">
        <v>100000</v>
      </c>
      <c r="C136" s="104"/>
      <c r="D136" s="104"/>
      <c r="E136" s="104"/>
      <c r="F136" s="104">
        <f>SUM(C136:E136)</f>
        <v>0</v>
      </c>
      <c r="G136" s="102"/>
      <c r="H136" s="94">
        <f t="shared" si="7"/>
        <v>100000</v>
      </c>
      <c r="I136" s="102">
        <f>F136</f>
        <v>0</v>
      </c>
      <c r="J136" s="102">
        <f t="shared" si="8"/>
        <v>100000</v>
      </c>
    </row>
    <row r="137" spans="1:10" ht="15.75">
      <c r="A137" s="101" t="s">
        <v>232</v>
      </c>
      <c r="B137" s="104">
        <v>40000</v>
      </c>
      <c r="C137" s="104"/>
      <c r="D137" s="104"/>
      <c r="E137" s="104">
        <v>39365</v>
      </c>
      <c r="F137" s="104">
        <f>SUM(C137:E137)</f>
        <v>39365</v>
      </c>
      <c r="G137" s="102"/>
      <c r="H137" s="94">
        <f t="shared" si="7"/>
        <v>40000</v>
      </c>
      <c r="I137" s="102">
        <f>F137</f>
        <v>39365</v>
      </c>
      <c r="J137" s="102">
        <f t="shared" si="8"/>
        <v>635</v>
      </c>
    </row>
    <row r="138" spans="1:10" ht="15.75">
      <c r="A138" s="97" t="s">
        <v>17</v>
      </c>
      <c r="B138" s="110">
        <f>SUM(B134:B137)</f>
        <v>155000</v>
      </c>
      <c r="C138" s="110">
        <f>SUM(C134:C137)</f>
        <v>0</v>
      </c>
      <c r="D138" s="110">
        <f>SUM(D134:D137)</f>
        <v>0</v>
      </c>
      <c r="E138" s="110">
        <f>SUM(E134:E137)</f>
        <v>39365</v>
      </c>
      <c r="F138" s="110">
        <f>SUM(F134:F137)</f>
        <v>39365</v>
      </c>
      <c r="G138" s="102"/>
      <c r="H138" s="105">
        <f>SUM(H135:H137)</f>
        <v>155000</v>
      </c>
      <c r="I138" s="105">
        <f>SUM(I135:I137)</f>
        <v>39365</v>
      </c>
      <c r="J138" s="105">
        <f>SUM(J135:J137)</f>
        <v>115635</v>
      </c>
    </row>
    <row r="139" spans="1:10" ht="15.75">
      <c r="A139" s="137" t="s">
        <v>158</v>
      </c>
      <c r="B139" s="137"/>
      <c r="C139" s="137"/>
      <c r="D139" s="137"/>
      <c r="E139" s="137"/>
      <c r="F139" s="137"/>
      <c r="G139" s="102"/>
      <c r="I139" s="102"/>
      <c r="J139" s="102"/>
    </row>
    <row r="140" spans="1:10" ht="15.75">
      <c r="A140" s="138" t="s">
        <v>159</v>
      </c>
      <c r="B140" s="138"/>
      <c r="C140" s="138"/>
      <c r="D140" s="138"/>
      <c r="E140" s="138"/>
      <c r="F140" s="138"/>
      <c r="G140" s="102"/>
      <c r="I140" s="102"/>
      <c r="J140" s="102"/>
    </row>
    <row r="141" spans="1:10" ht="15.75">
      <c r="A141" s="138" t="s">
        <v>233</v>
      </c>
      <c r="B141" s="138"/>
      <c r="C141" s="138"/>
      <c r="D141" s="138"/>
      <c r="E141" s="138"/>
      <c r="F141" s="138"/>
      <c r="G141" s="102"/>
      <c r="I141" s="102"/>
      <c r="J141" s="102"/>
    </row>
    <row r="142" spans="1:10" ht="15.75">
      <c r="A142" s="95" t="s">
        <v>2</v>
      </c>
      <c r="B142" s="95" t="s">
        <v>161</v>
      </c>
      <c r="C142" s="96">
        <v>22282</v>
      </c>
      <c r="D142" s="96">
        <v>22313</v>
      </c>
      <c r="E142" s="96">
        <v>22341</v>
      </c>
      <c r="F142" s="97" t="s">
        <v>17</v>
      </c>
      <c r="G142" s="102"/>
      <c r="I142" s="102"/>
      <c r="J142" s="102"/>
    </row>
    <row r="143" spans="1:10" ht="15.75">
      <c r="A143" s="100" t="s">
        <v>171</v>
      </c>
      <c r="B143" s="104"/>
      <c r="C143" s="104"/>
      <c r="D143" s="104"/>
      <c r="E143" s="104"/>
      <c r="F143" s="104"/>
      <c r="G143" s="102"/>
      <c r="I143" s="102"/>
      <c r="J143" s="102"/>
    </row>
    <row r="144" spans="1:10" ht="15.75">
      <c r="A144" s="101" t="s">
        <v>172</v>
      </c>
      <c r="B144" s="104">
        <v>371760</v>
      </c>
      <c r="C144" s="104">
        <v>27480</v>
      </c>
      <c r="D144" s="104">
        <v>27480</v>
      </c>
      <c r="E144" s="104">
        <v>27480</v>
      </c>
      <c r="F144" s="104">
        <f aca="true" t="shared" si="10" ref="F144:F160">SUM(C144:E144)</f>
        <v>82440</v>
      </c>
      <c r="G144" s="102"/>
      <c r="H144" s="94">
        <f aca="true" t="shared" si="11" ref="H144:H209">B144</f>
        <v>371760</v>
      </c>
      <c r="I144" s="102">
        <f>F144</f>
        <v>82440</v>
      </c>
      <c r="J144" s="102">
        <f aca="true" t="shared" si="12" ref="J144:J209">H144-I144</f>
        <v>289320</v>
      </c>
    </row>
    <row r="145" spans="1:10" ht="15.75">
      <c r="A145" s="101" t="s">
        <v>234</v>
      </c>
      <c r="B145" s="104">
        <v>264000</v>
      </c>
      <c r="C145" s="104">
        <v>21150</v>
      </c>
      <c r="D145" s="104">
        <v>21150</v>
      </c>
      <c r="E145" s="104">
        <v>21150</v>
      </c>
      <c r="F145" s="104">
        <f t="shared" si="10"/>
        <v>63450</v>
      </c>
      <c r="G145" s="102"/>
      <c r="H145" s="94">
        <f t="shared" si="11"/>
        <v>264000</v>
      </c>
      <c r="I145" s="102">
        <f>F145</f>
        <v>63450</v>
      </c>
      <c r="J145" s="102">
        <f t="shared" si="12"/>
        <v>200550</v>
      </c>
    </row>
    <row r="146" spans="1:10" ht="15.75">
      <c r="A146" s="101" t="s">
        <v>173</v>
      </c>
      <c r="B146" s="104">
        <v>42000</v>
      </c>
      <c r="C146" s="104">
        <v>3500</v>
      </c>
      <c r="D146" s="104">
        <v>3500</v>
      </c>
      <c r="E146" s="104">
        <v>3500</v>
      </c>
      <c r="F146" s="104">
        <f t="shared" si="10"/>
        <v>10500</v>
      </c>
      <c r="G146" s="102"/>
      <c r="H146" s="94">
        <f t="shared" si="11"/>
        <v>42000</v>
      </c>
      <c r="I146" s="102">
        <f>F146</f>
        <v>10500</v>
      </c>
      <c r="J146" s="102">
        <f t="shared" si="12"/>
        <v>31500</v>
      </c>
    </row>
    <row r="147" spans="1:10" ht="15.75">
      <c r="A147" s="101" t="s">
        <v>174</v>
      </c>
      <c r="B147" s="104">
        <v>567000</v>
      </c>
      <c r="C147" s="104">
        <v>29310</v>
      </c>
      <c r="D147" s="104">
        <v>29310</v>
      </c>
      <c r="E147" s="104">
        <v>20310</v>
      </c>
      <c r="F147" s="104">
        <f t="shared" si="10"/>
        <v>78930</v>
      </c>
      <c r="G147" s="102"/>
      <c r="H147" s="94">
        <f t="shared" si="11"/>
        <v>567000</v>
      </c>
      <c r="I147" s="102">
        <f>F147</f>
        <v>78930</v>
      </c>
      <c r="J147" s="102">
        <f t="shared" si="12"/>
        <v>488070</v>
      </c>
    </row>
    <row r="148" spans="1:10" ht="15.75">
      <c r="A148" s="101" t="s">
        <v>175</v>
      </c>
      <c r="B148" s="104">
        <v>102000</v>
      </c>
      <c r="C148" s="104">
        <v>3975</v>
      </c>
      <c r="D148" s="104">
        <v>3975</v>
      </c>
      <c r="E148" s="104">
        <v>2975</v>
      </c>
      <c r="F148" s="104">
        <f t="shared" si="10"/>
        <v>10925</v>
      </c>
      <c r="G148" s="102"/>
      <c r="H148" s="94">
        <f t="shared" si="11"/>
        <v>102000</v>
      </c>
      <c r="I148" s="102">
        <f>F148</f>
        <v>10925</v>
      </c>
      <c r="J148" s="102">
        <f t="shared" si="12"/>
        <v>91075</v>
      </c>
    </row>
    <row r="149" spans="1:10" ht="15.75">
      <c r="A149" s="107" t="s">
        <v>7</v>
      </c>
      <c r="B149" s="104"/>
      <c r="C149" s="104"/>
      <c r="D149" s="104"/>
      <c r="E149" s="104"/>
      <c r="F149" s="104">
        <f t="shared" si="10"/>
        <v>0</v>
      </c>
      <c r="G149" s="102"/>
      <c r="H149" s="105">
        <f>SUM(H144:H148)</f>
        <v>1346760</v>
      </c>
      <c r="I149" s="105">
        <f>SUM(I144:I148)</f>
        <v>246245</v>
      </c>
      <c r="J149" s="105">
        <f>SUM(J144:J148)</f>
        <v>1100515</v>
      </c>
    </row>
    <row r="150" spans="1:10" ht="15.75">
      <c r="A150" s="101" t="s">
        <v>178</v>
      </c>
      <c r="B150" s="104">
        <v>5000</v>
      </c>
      <c r="C150" s="104"/>
      <c r="D150" s="104"/>
      <c r="E150" s="104"/>
      <c r="F150" s="104">
        <f t="shared" si="10"/>
        <v>0</v>
      </c>
      <c r="G150" s="102"/>
      <c r="H150" s="94">
        <f t="shared" si="11"/>
        <v>5000</v>
      </c>
      <c r="I150" s="102">
        <f>F150</f>
        <v>0</v>
      </c>
      <c r="J150" s="102">
        <f t="shared" si="12"/>
        <v>5000</v>
      </c>
    </row>
    <row r="151" spans="1:10" ht="15.75">
      <c r="A151" s="101" t="s">
        <v>179</v>
      </c>
      <c r="B151" s="104">
        <v>42000</v>
      </c>
      <c r="C151" s="104">
        <v>3500</v>
      </c>
      <c r="D151" s="104">
        <v>3500</v>
      </c>
      <c r="E151" s="104">
        <v>3500</v>
      </c>
      <c r="F151" s="104">
        <f t="shared" si="10"/>
        <v>10500</v>
      </c>
      <c r="G151" s="102"/>
      <c r="H151" s="94">
        <f t="shared" si="11"/>
        <v>42000</v>
      </c>
      <c r="I151" s="102">
        <f>F151</f>
        <v>10500</v>
      </c>
      <c r="J151" s="102">
        <f t="shared" si="12"/>
        <v>31500</v>
      </c>
    </row>
    <row r="152" spans="1:10" ht="15.75">
      <c r="A152" s="101" t="s">
        <v>180</v>
      </c>
      <c r="B152" s="104">
        <v>10000</v>
      </c>
      <c r="C152" s="104"/>
      <c r="D152" s="104"/>
      <c r="E152" s="104"/>
      <c r="F152" s="104">
        <f t="shared" si="10"/>
        <v>0</v>
      </c>
      <c r="G152" s="102"/>
      <c r="H152" s="94">
        <f t="shared" si="11"/>
        <v>10000</v>
      </c>
      <c r="I152" s="102">
        <f>F152</f>
        <v>0</v>
      </c>
      <c r="J152" s="102">
        <f t="shared" si="12"/>
        <v>10000</v>
      </c>
    </row>
    <row r="153" spans="1:10" ht="15.75">
      <c r="A153" s="106" t="s">
        <v>8</v>
      </c>
      <c r="B153" s="104"/>
      <c r="C153" s="104"/>
      <c r="D153" s="104"/>
      <c r="E153" s="104"/>
      <c r="F153" s="104">
        <f t="shared" si="10"/>
        <v>0</v>
      </c>
      <c r="G153" s="102"/>
      <c r="H153" s="105">
        <f>SUM(H150:H152)</f>
        <v>57000</v>
      </c>
      <c r="I153" s="105">
        <f>SUM(I150:I152)</f>
        <v>10500</v>
      </c>
      <c r="J153" s="105">
        <f>SUM(J150:J152)</f>
        <v>46500</v>
      </c>
    </row>
    <row r="154" spans="1:10" ht="15.75">
      <c r="A154" s="101" t="s">
        <v>181</v>
      </c>
      <c r="B154" s="104">
        <v>503000</v>
      </c>
      <c r="C154" s="104">
        <v>40500</v>
      </c>
      <c r="D154" s="104">
        <v>40500</v>
      </c>
      <c r="E154" s="104">
        <v>40500</v>
      </c>
      <c r="F154" s="104">
        <f t="shared" si="10"/>
        <v>121500</v>
      </c>
      <c r="G154" s="102"/>
      <c r="H154" s="94">
        <f t="shared" si="11"/>
        <v>503000</v>
      </c>
      <c r="I154" s="102">
        <f>F154</f>
        <v>121500</v>
      </c>
      <c r="J154" s="102">
        <f t="shared" si="12"/>
        <v>381500</v>
      </c>
    </row>
    <row r="155" spans="1:10" ht="15.75">
      <c r="A155" s="101" t="s">
        <v>182</v>
      </c>
      <c r="B155" s="104">
        <v>10000</v>
      </c>
      <c r="C155" s="104"/>
      <c r="D155" s="104"/>
      <c r="E155" s="104"/>
      <c r="F155" s="104">
        <f t="shared" si="10"/>
        <v>0</v>
      </c>
      <c r="G155" s="102"/>
      <c r="H155" s="94">
        <f t="shared" si="11"/>
        <v>10000</v>
      </c>
      <c r="I155" s="102">
        <f>F155</f>
        <v>0</v>
      </c>
      <c r="J155" s="102">
        <f t="shared" si="12"/>
        <v>10000</v>
      </c>
    </row>
    <row r="156" spans="1:10" ht="15.75">
      <c r="A156" s="101" t="s">
        <v>183</v>
      </c>
      <c r="B156" s="104"/>
      <c r="C156" s="104"/>
      <c r="D156" s="104"/>
      <c r="E156" s="104"/>
      <c r="F156" s="104">
        <f t="shared" si="10"/>
        <v>0</v>
      </c>
      <c r="G156" s="102"/>
      <c r="H156" s="94">
        <f t="shared" si="11"/>
        <v>0</v>
      </c>
      <c r="I156" s="102">
        <f>F156</f>
        <v>0</v>
      </c>
      <c r="J156" s="102">
        <f t="shared" si="12"/>
        <v>0</v>
      </c>
    </row>
    <row r="157" spans="1:10" ht="15.75">
      <c r="A157" s="101" t="s">
        <v>221</v>
      </c>
      <c r="B157" s="104">
        <v>30000</v>
      </c>
      <c r="C157" s="104"/>
      <c r="D157" s="104"/>
      <c r="E157" s="104">
        <v>640</v>
      </c>
      <c r="F157" s="104">
        <f t="shared" si="10"/>
        <v>640</v>
      </c>
      <c r="G157" s="102"/>
      <c r="H157" s="94">
        <f t="shared" si="11"/>
        <v>30000</v>
      </c>
      <c r="I157" s="102">
        <f>F157</f>
        <v>640</v>
      </c>
      <c r="J157" s="102">
        <f t="shared" si="12"/>
        <v>29360</v>
      </c>
    </row>
    <row r="158" spans="1:10" ht="15.75">
      <c r="A158" s="101" t="s">
        <v>235</v>
      </c>
      <c r="B158" s="104">
        <v>50000</v>
      </c>
      <c r="C158" s="104"/>
      <c r="D158" s="104">
        <v>2200</v>
      </c>
      <c r="E158" s="104">
        <v>6000</v>
      </c>
      <c r="F158" s="104">
        <f t="shared" si="10"/>
        <v>8200</v>
      </c>
      <c r="G158" s="102"/>
      <c r="H158" s="94">
        <f t="shared" si="11"/>
        <v>50000</v>
      </c>
      <c r="I158" s="102">
        <f>F158</f>
        <v>8200</v>
      </c>
      <c r="J158" s="102">
        <f t="shared" si="12"/>
        <v>41800</v>
      </c>
    </row>
    <row r="159" spans="1:10" ht="15.75">
      <c r="A159" s="106" t="s">
        <v>9</v>
      </c>
      <c r="B159" s="104"/>
      <c r="C159" s="104"/>
      <c r="D159" s="104"/>
      <c r="E159" s="104"/>
      <c r="F159" s="104">
        <f t="shared" si="10"/>
        <v>0</v>
      </c>
      <c r="G159" s="102"/>
      <c r="H159" s="105">
        <f>SUM(H154:H158)</f>
        <v>593000</v>
      </c>
      <c r="I159" s="105">
        <f>SUM(I154:I158)</f>
        <v>130340</v>
      </c>
      <c r="J159" s="105">
        <f>SUM(J154:J158)</f>
        <v>462660</v>
      </c>
    </row>
    <row r="160" spans="1:10" ht="15.75">
      <c r="A160" s="101" t="s">
        <v>196</v>
      </c>
      <c r="B160" s="104">
        <v>30000</v>
      </c>
      <c r="C160" s="104">
        <v>14690</v>
      </c>
      <c r="D160" s="104"/>
      <c r="E160" s="104"/>
      <c r="F160" s="104">
        <f t="shared" si="10"/>
        <v>14690</v>
      </c>
      <c r="G160" s="102"/>
      <c r="H160" s="94">
        <f t="shared" si="11"/>
        <v>30000</v>
      </c>
      <c r="I160" s="102">
        <f aca="true" t="shared" si="13" ref="I160:I165">F160</f>
        <v>14690</v>
      </c>
      <c r="J160" s="102">
        <f t="shared" si="12"/>
        <v>15310</v>
      </c>
    </row>
    <row r="161" spans="1:10" ht="15.75">
      <c r="A161" s="101" t="s">
        <v>197</v>
      </c>
      <c r="B161" s="104">
        <v>10000</v>
      </c>
      <c r="C161" s="104"/>
      <c r="D161" s="104"/>
      <c r="E161" s="104"/>
      <c r="F161" s="104"/>
      <c r="G161" s="102"/>
      <c r="H161" s="94">
        <f t="shared" si="11"/>
        <v>10000</v>
      </c>
      <c r="I161" s="102">
        <f t="shared" si="13"/>
        <v>0</v>
      </c>
      <c r="J161" s="102">
        <f t="shared" si="12"/>
        <v>10000</v>
      </c>
    </row>
    <row r="162" spans="1:10" ht="15.75">
      <c r="A162" s="101" t="s">
        <v>198</v>
      </c>
      <c r="B162" s="104">
        <v>30000</v>
      </c>
      <c r="C162" s="104">
        <v>2226</v>
      </c>
      <c r="D162" s="104">
        <v>4905</v>
      </c>
      <c r="E162" s="104"/>
      <c r="F162" s="104">
        <f aca="true" t="shared" si="14" ref="F162:F170">SUM(C162:E162)</f>
        <v>7131</v>
      </c>
      <c r="G162" s="102"/>
      <c r="H162" s="94">
        <f t="shared" si="11"/>
        <v>30000</v>
      </c>
      <c r="I162" s="102">
        <f t="shared" si="13"/>
        <v>7131</v>
      </c>
      <c r="J162" s="102">
        <f t="shared" si="12"/>
        <v>22869</v>
      </c>
    </row>
    <row r="163" spans="1:10" ht="15.75">
      <c r="A163" s="101" t="s">
        <v>199</v>
      </c>
      <c r="B163" s="104">
        <v>20000</v>
      </c>
      <c r="C163" s="104"/>
      <c r="D163" s="104"/>
      <c r="E163" s="104"/>
      <c r="F163" s="104">
        <f t="shared" si="14"/>
        <v>0</v>
      </c>
      <c r="G163" s="102"/>
      <c r="H163" s="94">
        <f t="shared" si="11"/>
        <v>20000</v>
      </c>
      <c r="I163" s="102">
        <f t="shared" si="13"/>
        <v>0</v>
      </c>
      <c r="J163" s="102">
        <f t="shared" si="12"/>
        <v>20000</v>
      </c>
    </row>
    <row r="164" spans="1:10" ht="15.75">
      <c r="A164" s="101" t="s">
        <v>236</v>
      </c>
      <c r="B164" s="104">
        <v>10000</v>
      </c>
      <c r="C164" s="104"/>
      <c r="D164" s="104"/>
      <c r="E164" s="104"/>
      <c r="F164" s="104">
        <f t="shared" si="14"/>
        <v>0</v>
      </c>
      <c r="G164" s="102"/>
      <c r="H164" s="94">
        <f t="shared" si="11"/>
        <v>10000</v>
      </c>
      <c r="I164" s="102">
        <f t="shared" si="13"/>
        <v>0</v>
      </c>
      <c r="J164" s="102">
        <f t="shared" si="12"/>
        <v>10000</v>
      </c>
    </row>
    <row r="165" spans="1:10" ht="15.75">
      <c r="A165" s="101" t="s">
        <v>203</v>
      </c>
      <c r="B165" s="104">
        <v>20000</v>
      </c>
      <c r="C165" s="104"/>
      <c r="D165" s="104"/>
      <c r="E165" s="104"/>
      <c r="F165" s="104">
        <f t="shared" si="14"/>
        <v>0</v>
      </c>
      <c r="G165" s="102"/>
      <c r="H165" s="94">
        <f t="shared" si="11"/>
        <v>20000</v>
      </c>
      <c r="I165" s="102">
        <f t="shared" si="13"/>
        <v>0</v>
      </c>
      <c r="J165" s="102">
        <f t="shared" si="12"/>
        <v>20000</v>
      </c>
    </row>
    <row r="166" spans="1:10" ht="15.75">
      <c r="A166" s="106" t="s">
        <v>10</v>
      </c>
      <c r="B166" s="104"/>
      <c r="C166" s="104"/>
      <c r="D166" s="104"/>
      <c r="E166" s="104"/>
      <c r="F166" s="104">
        <f t="shared" si="14"/>
        <v>0</v>
      </c>
      <c r="G166" s="102"/>
      <c r="H166" s="105">
        <f>SUM(H160:H165)</f>
        <v>120000</v>
      </c>
      <c r="I166" s="105">
        <f>SUM(I160:I165)</f>
        <v>21821</v>
      </c>
      <c r="J166" s="105">
        <f>SUM(J160:J165)</f>
        <v>98179</v>
      </c>
    </row>
    <row r="167" spans="1:10" ht="15.75">
      <c r="A167" s="101" t="s">
        <v>211</v>
      </c>
      <c r="B167" s="104">
        <v>5000</v>
      </c>
      <c r="C167" s="104"/>
      <c r="D167" s="104"/>
      <c r="E167" s="104"/>
      <c r="F167" s="104">
        <f t="shared" si="14"/>
        <v>0</v>
      </c>
      <c r="G167" s="102"/>
      <c r="H167" s="94">
        <f t="shared" si="11"/>
        <v>5000</v>
      </c>
      <c r="I167" s="102">
        <f>F167</f>
        <v>0</v>
      </c>
      <c r="J167" s="102">
        <f t="shared" si="12"/>
        <v>5000</v>
      </c>
    </row>
    <row r="168" spans="1:10" ht="15.75">
      <c r="A168" s="101" t="s">
        <v>212</v>
      </c>
      <c r="B168" s="104">
        <v>10000</v>
      </c>
      <c r="C168" s="104">
        <v>749</v>
      </c>
      <c r="D168" s="104">
        <v>749</v>
      </c>
      <c r="E168" s="104">
        <v>749</v>
      </c>
      <c r="F168" s="104">
        <f t="shared" si="14"/>
        <v>2247</v>
      </c>
      <c r="G168" s="102"/>
      <c r="H168" s="94">
        <f t="shared" si="11"/>
        <v>10000</v>
      </c>
      <c r="I168" s="102">
        <f>F168</f>
        <v>2247</v>
      </c>
      <c r="J168" s="102">
        <f t="shared" si="12"/>
        <v>7753</v>
      </c>
    </row>
    <row r="169" spans="1:10" ht="15.75">
      <c r="A169" s="106" t="s">
        <v>213</v>
      </c>
      <c r="B169" s="104"/>
      <c r="C169" s="104"/>
      <c r="D169" s="104"/>
      <c r="E169" s="104"/>
      <c r="F169" s="104">
        <f t="shared" si="14"/>
        <v>0</v>
      </c>
      <c r="G169" s="102"/>
      <c r="H169" s="105">
        <f>SUM(H167:H168)</f>
        <v>15000</v>
      </c>
      <c r="I169" s="105">
        <f>SUM(I167:I168)</f>
        <v>2247</v>
      </c>
      <c r="J169" s="105">
        <f>SUM(J167:J168)</f>
        <v>12753</v>
      </c>
    </row>
    <row r="170" spans="1:10" ht="15.75">
      <c r="A170" s="101" t="s">
        <v>214</v>
      </c>
      <c r="B170" s="104">
        <v>22900</v>
      </c>
      <c r="C170" s="104"/>
      <c r="D170" s="104">
        <v>22900</v>
      </c>
      <c r="E170" s="104"/>
      <c r="F170" s="104">
        <f t="shared" si="14"/>
        <v>22900</v>
      </c>
      <c r="G170" s="102"/>
      <c r="H170" s="94">
        <f t="shared" si="11"/>
        <v>22900</v>
      </c>
      <c r="I170" s="102">
        <f>F170</f>
        <v>22900</v>
      </c>
      <c r="J170" s="102">
        <f t="shared" si="12"/>
        <v>0</v>
      </c>
    </row>
    <row r="171" spans="1:10" ht="15.75">
      <c r="A171" s="97" t="s">
        <v>17</v>
      </c>
      <c r="B171" s="110">
        <f>SUM(B144:B170)</f>
        <v>2154660</v>
      </c>
      <c r="C171" s="104">
        <f>SUM(C144:C170)</f>
        <v>147080</v>
      </c>
      <c r="D171" s="104">
        <f>SUM(D144:D170)</f>
        <v>160169</v>
      </c>
      <c r="E171" s="104">
        <f>SUM(E144:E170)</f>
        <v>126804</v>
      </c>
      <c r="F171" s="104">
        <f>SUM(F144:F170)</f>
        <v>434053</v>
      </c>
      <c r="G171" s="102"/>
      <c r="H171" s="105">
        <f>SUM(H170)</f>
        <v>22900</v>
      </c>
      <c r="I171" s="105">
        <f>SUM(I170)</f>
        <v>22900</v>
      </c>
      <c r="J171" s="105">
        <f>SUM(J170)</f>
        <v>0</v>
      </c>
    </row>
    <row r="172" spans="1:10" ht="15.75">
      <c r="A172" s="137" t="s">
        <v>158</v>
      </c>
      <c r="B172" s="137"/>
      <c r="C172" s="137"/>
      <c r="D172" s="137"/>
      <c r="E172" s="137"/>
      <c r="F172" s="137"/>
      <c r="G172" s="102"/>
      <c r="I172" s="102"/>
      <c r="J172" s="102"/>
    </row>
    <row r="173" spans="1:10" ht="15.75">
      <c r="A173" s="138" t="s">
        <v>159</v>
      </c>
      <c r="B173" s="138"/>
      <c r="C173" s="138"/>
      <c r="D173" s="138"/>
      <c r="E173" s="138"/>
      <c r="F173" s="138"/>
      <c r="G173" s="102"/>
      <c r="I173" s="102"/>
      <c r="J173" s="102"/>
    </row>
    <row r="174" spans="1:10" ht="15.75">
      <c r="A174" s="138" t="s">
        <v>237</v>
      </c>
      <c r="B174" s="138"/>
      <c r="C174" s="138"/>
      <c r="D174" s="138"/>
      <c r="E174" s="138"/>
      <c r="F174" s="138"/>
      <c r="G174" s="102"/>
      <c r="I174" s="102"/>
      <c r="J174" s="102"/>
    </row>
    <row r="175" spans="1:10" ht="15.75">
      <c r="A175" s="95" t="s">
        <v>2</v>
      </c>
      <c r="B175" s="95" t="s">
        <v>161</v>
      </c>
      <c r="C175" s="96">
        <v>22282</v>
      </c>
      <c r="D175" s="96">
        <v>22313</v>
      </c>
      <c r="E175" s="96">
        <v>22341</v>
      </c>
      <c r="F175" s="97" t="s">
        <v>17</v>
      </c>
      <c r="G175" s="102"/>
      <c r="I175" s="102"/>
      <c r="J175" s="102"/>
    </row>
    <row r="176" spans="1:10" ht="15.75">
      <c r="A176" s="107" t="s">
        <v>8</v>
      </c>
      <c r="B176" s="101"/>
      <c r="C176" s="104"/>
      <c r="D176" s="104"/>
      <c r="E176" s="104"/>
      <c r="F176" s="104"/>
      <c r="G176" s="102"/>
      <c r="H176" s="94">
        <f t="shared" si="11"/>
        <v>0</v>
      </c>
      <c r="I176" s="102"/>
      <c r="J176" s="102">
        <f t="shared" si="12"/>
        <v>0</v>
      </c>
    </row>
    <row r="177" spans="1:10" ht="15.75">
      <c r="A177" s="101" t="s">
        <v>238</v>
      </c>
      <c r="B177" s="104">
        <v>30000</v>
      </c>
      <c r="C177" s="104"/>
      <c r="D177" s="104"/>
      <c r="E177" s="104"/>
      <c r="F177" s="104">
        <f aca="true" t="shared" si="15" ref="F177:F183">SUM(C177:E177)</f>
        <v>0</v>
      </c>
      <c r="G177" s="102"/>
      <c r="H177" s="94">
        <f t="shared" si="11"/>
        <v>30000</v>
      </c>
      <c r="I177" s="102">
        <f>F177</f>
        <v>0</v>
      </c>
      <c r="J177" s="102">
        <f t="shared" si="12"/>
        <v>30000</v>
      </c>
    </row>
    <row r="178" spans="1:10" ht="15.75">
      <c r="A178" s="101" t="s">
        <v>183</v>
      </c>
      <c r="B178" s="104"/>
      <c r="C178" s="104"/>
      <c r="D178" s="104"/>
      <c r="E178" s="104"/>
      <c r="F178" s="104">
        <f t="shared" si="15"/>
        <v>0</v>
      </c>
      <c r="G178" s="102"/>
      <c r="H178" s="94">
        <f t="shared" si="11"/>
        <v>0</v>
      </c>
      <c r="I178" s="102">
        <f aca="true" t="shared" si="16" ref="I178:I183">F178</f>
        <v>0</v>
      </c>
      <c r="J178" s="102">
        <f t="shared" si="12"/>
        <v>0</v>
      </c>
    </row>
    <row r="179" spans="1:10" ht="15.75">
      <c r="A179" s="101" t="s">
        <v>239</v>
      </c>
      <c r="B179" s="104">
        <v>30000</v>
      </c>
      <c r="C179" s="104"/>
      <c r="D179" s="104"/>
      <c r="E179" s="104">
        <v>25000</v>
      </c>
      <c r="F179" s="104">
        <f t="shared" si="15"/>
        <v>25000</v>
      </c>
      <c r="G179" s="102"/>
      <c r="H179" s="94">
        <f t="shared" si="11"/>
        <v>30000</v>
      </c>
      <c r="I179" s="102">
        <f t="shared" si="16"/>
        <v>25000</v>
      </c>
      <c r="J179" s="102">
        <f t="shared" si="12"/>
        <v>5000</v>
      </c>
    </row>
    <row r="180" spans="1:10" ht="15.75">
      <c r="A180" s="101" t="s">
        <v>240</v>
      </c>
      <c r="B180" s="104">
        <v>435600</v>
      </c>
      <c r="C180" s="104">
        <v>69200</v>
      </c>
      <c r="D180" s="104"/>
      <c r="E180" s="104"/>
      <c r="F180" s="104">
        <f t="shared" si="15"/>
        <v>69200</v>
      </c>
      <c r="G180" s="102"/>
      <c r="H180" s="94">
        <f t="shared" si="11"/>
        <v>435600</v>
      </c>
      <c r="I180" s="102">
        <f t="shared" si="16"/>
        <v>69200</v>
      </c>
      <c r="J180" s="102">
        <f t="shared" si="12"/>
        <v>366400</v>
      </c>
    </row>
    <row r="181" spans="1:10" ht="15.75">
      <c r="A181" s="107" t="s">
        <v>241</v>
      </c>
      <c r="B181" s="104"/>
      <c r="C181" s="104"/>
      <c r="D181" s="104"/>
      <c r="E181" s="104"/>
      <c r="F181" s="104">
        <f t="shared" si="15"/>
        <v>0</v>
      </c>
      <c r="G181" s="102"/>
      <c r="H181" s="94">
        <f t="shared" si="11"/>
        <v>0</v>
      </c>
      <c r="I181" s="102">
        <f t="shared" si="16"/>
        <v>0</v>
      </c>
      <c r="J181" s="102">
        <f t="shared" si="12"/>
        <v>0</v>
      </c>
    </row>
    <row r="182" spans="1:10" ht="15.75">
      <c r="A182" s="101" t="s">
        <v>242</v>
      </c>
      <c r="B182" s="104">
        <v>1194000</v>
      </c>
      <c r="C182" s="104"/>
      <c r="D182" s="104">
        <v>249658.36</v>
      </c>
      <c r="E182" s="104"/>
      <c r="F182" s="104">
        <f t="shared" si="15"/>
        <v>249658.36</v>
      </c>
      <c r="G182" s="102"/>
      <c r="H182" s="94">
        <f t="shared" si="11"/>
        <v>1194000</v>
      </c>
      <c r="I182" s="102">
        <f t="shared" si="16"/>
        <v>249658.36</v>
      </c>
      <c r="J182" s="102">
        <f t="shared" si="12"/>
        <v>944341.64</v>
      </c>
    </row>
    <row r="183" spans="1:10" ht="15.75">
      <c r="A183" s="101" t="s">
        <v>243</v>
      </c>
      <c r="B183" s="104">
        <v>2228000</v>
      </c>
      <c r="C183" s="104">
        <v>561000</v>
      </c>
      <c r="D183" s="104"/>
      <c r="E183" s="104"/>
      <c r="F183" s="104">
        <f t="shared" si="15"/>
        <v>561000</v>
      </c>
      <c r="G183" s="102"/>
      <c r="H183" s="94">
        <f t="shared" si="11"/>
        <v>2228000</v>
      </c>
      <c r="I183" s="102">
        <f t="shared" si="16"/>
        <v>561000</v>
      </c>
      <c r="J183" s="102">
        <f t="shared" si="12"/>
        <v>1667000</v>
      </c>
    </row>
    <row r="184" spans="1:10" ht="15.75">
      <c r="A184" s="97" t="s">
        <v>17</v>
      </c>
      <c r="B184" s="110">
        <f>SUM(B177:B183)</f>
        <v>3917600</v>
      </c>
      <c r="C184" s="104">
        <f>SUM(C177:C183)</f>
        <v>630200</v>
      </c>
      <c r="D184" s="104">
        <f>SUM(D177:D183)</f>
        <v>249658.36</v>
      </c>
      <c r="E184" s="104">
        <f>SUM(E177:E183)</f>
        <v>25000</v>
      </c>
      <c r="F184" s="104">
        <f>SUM(F177:F183)</f>
        <v>904858.36</v>
      </c>
      <c r="G184" s="102"/>
      <c r="H184" s="105">
        <f>SUM(H176:H183)</f>
        <v>3917600</v>
      </c>
      <c r="I184" s="105">
        <f>SUM(I176:I183)</f>
        <v>904858.36</v>
      </c>
      <c r="J184" s="105">
        <f>SUM(J176:J183)</f>
        <v>3012741.64</v>
      </c>
    </row>
    <row r="185" spans="7:10" ht="11.25" customHeight="1">
      <c r="G185" s="102"/>
      <c r="H185" s="94">
        <f t="shared" si="11"/>
        <v>0</v>
      </c>
      <c r="I185" s="102"/>
      <c r="J185" s="102">
        <f t="shared" si="12"/>
        <v>0</v>
      </c>
    </row>
    <row r="186" spans="7:10" ht="11.25" customHeight="1">
      <c r="G186" s="102"/>
      <c r="I186" s="102"/>
      <c r="J186" s="102"/>
    </row>
    <row r="187" spans="7:10" ht="11.25" customHeight="1">
      <c r="G187" s="102"/>
      <c r="I187" s="102"/>
      <c r="J187" s="102"/>
    </row>
    <row r="188" spans="7:10" ht="11.25" customHeight="1">
      <c r="G188" s="102"/>
      <c r="I188" s="102"/>
      <c r="J188" s="102"/>
    </row>
    <row r="189" spans="7:10" ht="11.25" customHeight="1">
      <c r="G189" s="102"/>
      <c r="I189" s="102"/>
      <c r="J189" s="102"/>
    </row>
    <row r="190" spans="7:10" ht="11.25" customHeight="1">
      <c r="G190" s="102"/>
      <c r="I190" s="102"/>
      <c r="J190" s="102"/>
    </row>
    <row r="191" spans="1:10" ht="15.75">
      <c r="A191" s="137" t="s">
        <v>158</v>
      </c>
      <c r="B191" s="137"/>
      <c r="C191" s="137"/>
      <c r="D191" s="137"/>
      <c r="E191" s="137"/>
      <c r="F191" s="137"/>
      <c r="G191" s="102"/>
      <c r="I191" s="102"/>
      <c r="J191" s="102"/>
    </row>
    <row r="192" spans="1:10" ht="15.75">
      <c r="A192" s="138" t="s">
        <v>159</v>
      </c>
      <c r="B192" s="138"/>
      <c r="C192" s="138"/>
      <c r="D192" s="138"/>
      <c r="E192" s="138"/>
      <c r="F192" s="138"/>
      <c r="G192" s="102"/>
      <c r="I192" s="102"/>
      <c r="J192" s="102"/>
    </row>
    <row r="193" spans="1:10" ht="15.75">
      <c r="A193" s="138" t="s">
        <v>244</v>
      </c>
      <c r="B193" s="138"/>
      <c r="C193" s="138"/>
      <c r="D193" s="138"/>
      <c r="E193" s="138"/>
      <c r="F193" s="138"/>
      <c r="G193" s="102"/>
      <c r="I193" s="102"/>
      <c r="J193" s="102"/>
    </row>
    <row r="194" spans="1:10" ht="15.75">
      <c r="A194" s="95" t="s">
        <v>2</v>
      </c>
      <c r="B194" s="95" t="s">
        <v>161</v>
      </c>
      <c r="C194" s="96">
        <v>22282</v>
      </c>
      <c r="D194" s="96">
        <v>22313</v>
      </c>
      <c r="E194" s="96">
        <v>22341</v>
      </c>
      <c r="F194" s="97" t="s">
        <v>17</v>
      </c>
      <c r="G194" s="102"/>
      <c r="I194" s="102"/>
      <c r="J194" s="102"/>
    </row>
    <row r="195" spans="1:10" ht="15.75">
      <c r="A195" s="106" t="s">
        <v>8</v>
      </c>
      <c r="B195" s="104"/>
      <c r="C195" s="104"/>
      <c r="D195" s="104"/>
      <c r="E195" s="104"/>
      <c r="F195" s="104"/>
      <c r="G195" s="102"/>
      <c r="H195" s="94">
        <f t="shared" si="11"/>
        <v>0</v>
      </c>
      <c r="I195" s="102"/>
      <c r="J195" s="102">
        <f t="shared" si="12"/>
        <v>0</v>
      </c>
    </row>
    <row r="196" spans="1:10" ht="15.75">
      <c r="A196" s="101" t="s">
        <v>183</v>
      </c>
      <c r="B196" s="104">
        <v>50000</v>
      </c>
      <c r="C196" s="104"/>
      <c r="D196" s="104"/>
      <c r="E196" s="104"/>
      <c r="F196" s="104">
        <f>SUM(C196:E196)</f>
        <v>0</v>
      </c>
      <c r="G196" s="102"/>
      <c r="H196" s="94">
        <f t="shared" si="11"/>
        <v>50000</v>
      </c>
      <c r="I196" s="102">
        <f>F196</f>
        <v>0</v>
      </c>
      <c r="J196" s="102">
        <f t="shared" si="12"/>
        <v>50000</v>
      </c>
    </row>
    <row r="197" spans="1:10" ht="15.75">
      <c r="A197" s="97" t="s">
        <v>17</v>
      </c>
      <c r="B197" s="104">
        <f>SUM(B196:B196)</f>
        <v>50000</v>
      </c>
      <c r="C197" s="104">
        <f>SUM(C196)</f>
        <v>0</v>
      </c>
      <c r="D197" s="104">
        <f>SUM(D196)</f>
        <v>0</v>
      </c>
      <c r="E197" s="104">
        <f>SUM(E196)</f>
        <v>0</v>
      </c>
      <c r="F197" s="104">
        <f>SUM(F196)</f>
        <v>0</v>
      </c>
      <c r="G197" s="102"/>
      <c r="H197" s="105">
        <f>SUM(H195:H196)</f>
        <v>50000</v>
      </c>
      <c r="I197" s="105">
        <f>SUM(I195:I196)</f>
        <v>0</v>
      </c>
      <c r="J197" s="105">
        <f>SUM(J195:J196)</f>
        <v>50000</v>
      </c>
    </row>
    <row r="198" spans="1:10" ht="15.75">
      <c r="A198" s="137" t="s">
        <v>158</v>
      </c>
      <c r="B198" s="137"/>
      <c r="C198" s="137"/>
      <c r="D198" s="137"/>
      <c r="E198" s="137"/>
      <c r="F198" s="137"/>
      <c r="G198" s="102"/>
      <c r="I198" s="102"/>
      <c r="J198" s="102"/>
    </row>
    <row r="199" spans="1:10" ht="15.75">
      <c r="A199" s="138" t="s">
        <v>159</v>
      </c>
      <c r="B199" s="138"/>
      <c r="C199" s="138"/>
      <c r="D199" s="138"/>
      <c r="E199" s="138"/>
      <c r="F199" s="138"/>
      <c r="G199" s="102"/>
      <c r="I199" s="102"/>
      <c r="J199" s="102"/>
    </row>
    <row r="200" spans="1:10" ht="15.75">
      <c r="A200" s="138" t="s">
        <v>245</v>
      </c>
      <c r="B200" s="138"/>
      <c r="C200" s="138"/>
      <c r="D200" s="138"/>
      <c r="E200" s="138"/>
      <c r="F200" s="138"/>
      <c r="G200" s="102"/>
      <c r="I200" s="102"/>
      <c r="J200" s="102"/>
    </row>
    <row r="201" spans="1:10" ht="15.75">
      <c r="A201" s="95" t="s">
        <v>2</v>
      </c>
      <c r="B201" s="95" t="s">
        <v>161</v>
      </c>
      <c r="C201" s="96">
        <v>22282</v>
      </c>
      <c r="D201" s="96">
        <v>22313</v>
      </c>
      <c r="E201" s="96">
        <v>22341</v>
      </c>
      <c r="F201" s="97" t="s">
        <v>17</v>
      </c>
      <c r="G201" s="102"/>
      <c r="I201" s="102"/>
      <c r="J201" s="102"/>
    </row>
    <row r="202" spans="1:10" ht="15.75">
      <c r="A202" s="100" t="s">
        <v>171</v>
      </c>
      <c r="B202" s="104"/>
      <c r="C202" s="104"/>
      <c r="D202" s="104"/>
      <c r="E202" s="104"/>
      <c r="F202" s="104"/>
      <c r="G202" s="102"/>
      <c r="H202" s="94">
        <f t="shared" si="11"/>
        <v>0</v>
      </c>
      <c r="I202" s="102"/>
      <c r="J202" s="102">
        <f t="shared" si="12"/>
        <v>0</v>
      </c>
    </row>
    <row r="203" spans="1:10" ht="15.75">
      <c r="A203" s="101" t="s">
        <v>172</v>
      </c>
      <c r="B203" s="104">
        <v>89610</v>
      </c>
      <c r="C203" s="104"/>
      <c r="D203" s="104"/>
      <c r="E203" s="104"/>
      <c r="F203" s="104">
        <f aca="true" t="shared" si="17" ref="F203:F209">SUM(C203:E203)</f>
        <v>0</v>
      </c>
      <c r="G203" s="102"/>
      <c r="H203" s="94">
        <f t="shared" si="11"/>
        <v>89610</v>
      </c>
      <c r="I203" s="102">
        <f>F203</f>
        <v>0</v>
      </c>
      <c r="J203" s="102">
        <f t="shared" si="12"/>
        <v>89610</v>
      </c>
    </row>
    <row r="204" spans="1:10" ht="15.75">
      <c r="A204" s="101" t="s">
        <v>173</v>
      </c>
      <c r="B204" s="104">
        <v>21000</v>
      </c>
      <c r="C204" s="104"/>
      <c r="D204" s="104"/>
      <c r="E204" s="104"/>
      <c r="F204" s="104">
        <f t="shared" si="17"/>
        <v>0</v>
      </c>
      <c r="G204" s="102"/>
      <c r="H204" s="94">
        <f t="shared" si="11"/>
        <v>21000</v>
      </c>
      <c r="I204" s="102">
        <f>F204</f>
        <v>0</v>
      </c>
      <c r="J204" s="102">
        <f t="shared" si="12"/>
        <v>21000</v>
      </c>
    </row>
    <row r="205" spans="1:10" ht="15.75">
      <c r="A205" s="107" t="s">
        <v>8</v>
      </c>
      <c r="B205" s="104"/>
      <c r="C205" s="104"/>
      <c r="D205" s="104"/>
      <c r="E205" s="104"/>
      <c r="F205" s="104">
        <f t="shared" si="17"/>
        <v>0</v>
      </c>
      <c r="G205" s="102"/>
      <c r="H205" s="105">
        <f>SUM(H202:H204)</f>
        <v>110610</v>
      </c>
      <c r="I205" s="105">
        <f>SUM(I202:I204)</f>
        <v>0</v>
      </c>
      <c r="J205" s="105">
        <f>SUM(J202:J204)</f>
        <v>110610</v>
      </c>
    </row>
    <row r="206" spans="1:10" ht="15.75">
      <c r="A206" s="101" t="s">
        <v>246</v>
      </c>
      <c r="B206" s="111">
        <v>184000</v>
      </c>
      <c r="C206" s="104"/>
      <c r="D206" s="104">
        <v>7528</v>
      </c>
      <c r="E206" s="104">
        <v>10450</v>
      </c>
      <c r="F206" s="104">
        <f t="shared" si="17"/>
        <v>17978</v>
      </c>
      <c r="G206" s="102"/>
      <c r="H206" s="94">
        <f t="shared" si="11"/>
        <v>184000</v>
      </c>
      <c r="I206" s="102">
        <f>F206</f>
        <v>17978</v>
      </c>
      <c r="J206" s="102">
        <f t="shared" si="12"/>
        <v>166022</v>
      </c>
    </row>
    <row r="207" spans="1:10" ht="15.75">
      <c r="A207" s="101" t="s">
        <v>247</v>
      </c>
      <c r="B207" s="111">
        <v>60000</v>
      </c>
      <c r="C207" s="104"/>
      <c r="D207" s="104"/>
      <c r="E207" s="104">
        <v>55200</v>
      </c>
      <c r="F207" s="104">
        <f t="shared" si="17"/>
        <v>55200</v>
      </c>
      <c r="G207" s="102"/>
      <c r="H207" s="94">
        <f t="shared" si="11"/>
        <v>60000</v>
      </c>
      <c r="I207" s="102">
        <f>F207</f>
        <v>55200</v>
      </c>
      <c r="J207" s="102">
        <f t="shared" si="12"/>
        <v>4800</v>
      </c>
    </row>
    <row r="208" spans="1:10" ht="15.75">
      <c r="A208" s="106" t="s">
        <v>9</v>
      </c>
      <c r="B208" s="104"/>
      <c r="C208" s="104"/>
      <c r="D208" s="104"/>
      <c r="E208" s="104"/>
      <c r="F208" s="104">
        <f t="shared" si="17"/>
        <v>0</v>
      </c>
      <c r="G208" s="102"/>
      <c r="H208" s="105">
        <f>SUM(H206)</f>
        <v>184000</v>
      </c>
      <c r="I208" s="105">
        <f>SUM(I206)</f>
        <v>17978</v>
      </c>
      <c r="J208" s="105">
        <f>SUM(J206)</f>
        <v>166022</v>
      </c>
    </row>
    <row r="209" spans="1:10" ht="15.75">
      <c r="A209" s="101" t="s">
        <v>248</v>
      </c>
      <c r="B209" s="104">
        <v>15000</v>
      </c>
      <c r="C209" s="104"/>
      <c r="D209" s="104"/>
      <c r="E209" s="104"/>
      <c r="F209" s="104">
        <f t="shared" si="17"/>
        <v>0</v>
      </c>
      <c r="G209" s="102"/>
      <c r="H209" s="94">
        <f t="shared" si="11"/>
        <v>15000</v>
      </c>
      <c r="I209" s="102">
        <f>F209</f>
        <v>0</v>
      </c>
      <c r="J209" s="102">
        <f t="shared" si="12"/>
        <v>15000</v>
      </c>
    </row>
    <row r="210" spans="1:10" ht="15.75">
      <c r="A210" s="97" t="s">
        <v>17</v>
      </c>
      <c r="B210" s="110">
        <f>SUM(B203:B209)</f>
        <v>369610</v>
      </c>
      <c r="C210" s="110">
        <f>SUM(C203:C209)</f>
        <v>0</v>
      </c>
      <c r="D210" s="110">
        <f>SUM(D203:D209)</f>
        <v>7528</v>
      </c>
      <c r="E210" s="110">
        <f>SUM(E203:E209)</f>
        <v>65650</v>
      </c>
      <c r="F210" s="110">
        <f>SUM(F203:F209)</f>
        <v>73178</v>
      </c>
      <c r="G210" s="102"/>
      <c r="H210" s="105">
        <f>SUM(H209)</f>
        <v>15000</v>
      </c>
      <c r="I210" s="105">
        <f>SUM(I209)</f>
        <v>0</v>
      </c>
      <c r="J210" s="105">
        <f>SUM(J209)</f>
        <v>15000</v>
      </c>
    </row>
    <row r="211" spans="7:10" ht="15.75">
      <c r="G211" s="102"/>
      <c r="I211" s="102"/>
      <c r="J211" s="102"/>
    </row>
    <row r="212" spans="1:10" ht="15.75">
      <c r="A212" s="137" t="s">
        <v>158</v>
      </c>
      <c r="B212" s="137"/>
      <c r="C212" s="137"/>
      <c r="D212" s="137"/>
      <c r="E212" s="137"/>
      <c r="F212" s="137"/>
      <c r="G212" s="102"/>
      <c r="I212" s="102"/>
      <c r="J212" s="102"/>
    </row>
    <row r="213" spans="1:10" ht="15.75">
      <c r="A213" s="138" t="s">
        <v>159</v>
      </c>
      <c r="B213" s="138"/>
      <c r="C213" s="138"/>
      <c r="D213" s="138"/>
      <c r="E213" s="138"/>
      <c r="F213" s="138"/>
      <c r="G213" s="102"/>
      <c r="I213" s="102"/>
      <c r="J213" s="102"/>
    </row>
    <row r="214" spans="1:10" ht="15.75">
      <c r="A214" s="138" t="s">
        <v>249</v>
      </c>
      <c r="B214" s="138"/>
      <c r="C214" s="138"/>
      <c r="D214" s="138"/>
      <c r="E214" s="138"/>
      <c r="F214" s="138"/>
      <c r="G214" s="102"/>
      <c r="I214" s="102"/>
      <c r="J214" s="102"/>
    </row>
    <row r="215" spans="1:10" ht="15.75">
      <c r="A215" s="95" t="s">
        <v>2</v>
      </c>
      <c r="B215" s="95" t="s">
        <v>161</v>
      </c>
      <c r="C215" s="96">
        <v>22282</v>
      </c>
      <c r="D215" s="96">
        <v>22313</v>
      </c>
      <c r="E215" s="96">
        <v>22341</v>
      </c>
      <c r="F215" s="97" t="s">
        <v>17</v>
      </c>
      <c r="G215" s="102"/>
      <c r="I215" s="102"/>
      <c r="J215" s="102"/>
    </row>
    <row r="216" spans="1:10" ht="15.75">
      <c r="A216" s="101" t="s">
        <v>13</v>
      </c>
      <c r="B216" s="104">
        <v>20000</v>
      </c>
      <c r="C216" s="104"/>
      <c r="D216" s="104"/>
      <c r="E216" s="104"/>
      <c r="F216" s="104"/>
      <c r="G216" s="102"/>
      <c r="H216" s="94">
        <f>B216</f>
        <v>20000</v>
      </c>
      <c r="I216" s="102">
        <f>F216</f>
        <v>0</v>
      </c>
      <c r="J216" s="102">
        <f>H216-I216</f>
        <v>20000</v>
      </c>
    </row>
    <row r="217" spans="7:10" ht="7.5" customHeight="1">
      <c r="G217" s="102"/>
      <c r="H217" s="94">
        <f>B217</f>
        <v>0</v>
      </c>
      <c r="I217" s="102"/>
      <c r="J217" s="102">
        <f>H217-I217</f>
        <v>0</v>
      </c>
    </row>
    <row r="218" spans="1:10" ht="15.75">
      <c r="A218" s="137" t="s">
        <v>158</v>
      </c>
      <c r="B218" s="137"/>
      <c r="C218" s="137"/>
      <c r="D218" s="137"/>
      <c r="E218" s="137"/>
      <c r="F218" s="137"/>
      <c r="G218" s="102"/>
      <c r="H218" s="105">
        <f>SUM(H216:H217)</f>
        <v>20000</v>
      </c>
      <c r="I218" s="105">
        <f>SUM(I216:I217)</f>
        <v>0</v>
      </c>
      <c r="J218" s="105">
        <f>SUM(J216:J217)</f>
        <v>20000</v>
      </c>
    </row>
    <row r="219" spans="1:10" ht="15.75">
      <c r="A219" s="138" t="s">
        <v>159</v>
      </c>
      <c r="B219" s="138"/>
      <c r="C219" s="138"/>
      <c r="D219" s="138"/>
      <c r="E219" s="138"/>
      <c r="F219" s="138"/>
      <c r="G219" s="102"/>
      <c r="I219" s="102"/>
      <c r="J219" s="102"/>
    </row>
    <row r="220" spans="1:10" ht="15.75">
      <c r="A220" s="138" t="s">
        <v>250</v>
      </c>
      <c r="B220" s="138"/>
      <c r="C220" s="138"/>
      <c r="D220" s="138"/>
      <c r="E220" s="138"/>
      <c r="F220" s="138"/>
      <c r="G220" s="102"/>
      <c r="I220" s="102"/>
      <c r="J220" s="102"/>
    </row>
    <row r="221" spans="1:10" ht="15.75">
      <c r="A221" s="95" t="s">
        <v>2</v>
      </c>
      <c r="B221" s="95" t="s">
        <v>161</v>
      </c>
      <c r="C221" s="96">
        <v>22282</v>
      </c>
      <c r="D221" s="96">
        <v>22313</v>
      </c>
      <c r="E221" s="96">
        <v>22341</v>
      </c>
      <c r="F221" s="97" t="s">
        <v>17</v>
      </c>
      <c r="G221" s="102"/>
      <c r="I221" s="102"/>
      <c r="J221" s="102"/>
    </row>
    <row r="222" spans="1:10" ht="15.75">
      <c r="A222" s="107" t="s">
        <v>8</v>
      </c>
      <c r="B222" s="104"/>
      <c r="C222" s="104"/>
      <c r="D222" s="104"/>
      <c r="E222" s="104"/>
      <c r="F222" s="104"/>
      <c r="G222" s="102"/>
      <c r="H222" s="94">
        <f>B222</f>
        <v>0</v>
      </c>
      <c r="I222" s="102"/>
      <c r="J222" s="102">
        <f>H222-I222</f>
        <v>0</v>
      </c>
    </row>
    <row r="223" spans="1:10" ht="15.75">
      <c r="A223" s="101" t="s">
        <v>251</v>
      </c>
      <c r="B223" s="104">
        <v>60000</v>
      </c>
      <c r="C223" s="104"/>
      <c r="D223" s="104"/>
      <c r="E223" s="104"/>
      <c r="F223" s="104">
        <f>SUM(C223:E223)</f>
        <v>0</v>
      </c>
      <c r="G223" s="102"/>
      <c r="H223" s="94">
        <f>B223</f>
        <v>60000</v>
      </c>
      <c r="I223" s="102">
        <f>F223</f>
        <v>0</v>
      </c>
      <c r="J223" s="102">
        <f>H223-I223</f>
        <v>60000</v>
      </c>
    </row>
    <row r="224" spans="1:10" ht="15.75">
      <c r="A224" s="101" t="s">
        <v>252</v>
      </c>
      <c r="B224" s="104">
        <v>60000</v>
      </c>
      <c r="C224" s="104"/>
      <c r="D224" s="104"/>
      <c r="E224" s="104">
        <v>36813.66</v>
      </c>
      <c r="F224" s="104">
        <f>SUM(C224:E224)</f>
        <v>36813.66</v>
      </c>
      <c r="G224" s="102"/>
      <c r="H224" s="94">
        <f>B224</f>
        <v>60000</v>
      </c>
      <c r="I224" s="102">
        <f>F224</f>
        <v>36813.66</v>
      </c>
      <c r="J224" s="102">
        <f>H224-I224</f>
        <v>23186.339999999997</v>
      </c>
    </row>
    <row r="225" spans="1:10" ht="15.75">
      <c r="A225" s="97" t="s">
        <v>17</v>
      </c>
      <c r="B225" s="104">
        <f>SUM(B223:B224)</f>
        <v>120000</v>
      </c>
      <c r="C225" s="104">
        <f>SUM(C223:C224)</f>
        <v>0</v>
      </c>
      <c r="D225" s="104">
        <f>SUM(D223:D224)</f>
        <v>0</v>
      </c>
      <c r="E225" s="104">
        <f>SUM(E223:E224)</f>
        <v>36813.66</v>
      </c>
      <c r="F225" s="104">
        <f>SUM(F223:F224)</f>
        <v>36813.66</v>
      </c>
      <c r="G225" s="102"/>
      <c r="H225" s="105">
        <f>SUM(H222:H224)</f>
        <v>120000</v>
      </c>
      <c r="I225" s="105">
        <f>SUM(I222:I224)</f>
        <v>36813.66</v>
      </c>
      <c r="J225" s="105">
        <f>SUM(J222:J224)</f>
        <v>83186.34</v>
      </c>
    </row>
    <row r="226" spans="7:10" ht="16.5" customHeight="1">
      <c r="G226" s="102"/>
      <c r="I226" s="102"/>
      <c r="J226" s="102"/>
    </row>
    <row r="227" spans="1:10" ht="15.75">
      <c r="A227" s="137" t="s">
        <v>158</v>
      </c>
      <c r="B227" s="137"/>
      <c r="C227" s="137"/>
      <c r="D227" s="137"/>
      <c r="E227" s="137"/>
      <c r="F227" s="137"/>
      <c r="G227" s="102"/>
      <c r="I227" s="102"/>
      <c r="J227" s="102"/>
    </row>
    <row r="228" spans="1:10" ht="15.75">
      <c r="A228" s="138" t="s">
        <v>159</v>
      </c>
      <c r="B228" s="138"/>
      <c r="C228" s="138"/>
      <c r="D228" s="138"/>
      <c r="E228" s="138"/>
      <c r="F228" s="138"/>
      <c r="G228" s="102"/>
      <c r="I228" s="102"/>
      <c r="J228" s="102"/>
    </row>
    <row r="229" spans="1:10" ht="15.75">
      <c r="A229" s="138" t="s">
        <v>253</v>
      </c>
      <c r="B229" s="138"/>
      <c r="C229" s="138"/>
      <c r="D229" s="138"/>
      <c r="E229" s="138"/>
      <c r="F229" s="138"/>
      <c r="G229" s="102"/>
      <c r="I229" s="102"/>
      <c r="J229" s="102"/>
    </row>
    <row r="230" spans="1:10" ht="15.75">
      <c r="A230" s="95" t="s">
        <v>2</v>
      </c>
      <c r="B230" s="95" t="s">
        <v>161</v>
      </c>
      <c r="C230" s="96">
        <v>22282</v>
      </c>
      <c r="D230" s="96">
        <v>22313</v>
      </c>
      <c r="E230" s="96">
        <v>22341</v>
      </c>
      <c r="F230" s="97" t="s">
        <v>17</v>
      </c>
      <c r="G230" s="102"/>
      <c r="I230" s="102"/>
      <c r="J230" s="102"/>
    </row>
    <row r="231" spans="1:10" ht="15.75">
      <c r="A231" s="106" t="s">
        <v>8</v>
      </c>
      <c r="B231" s="101"/>
      <c r="C231" s="101"/>
      <c r="D231" s="101"/>
      <c r="E231" s="101"/>
      <c r="F231" s="101"/>
      <c r="G231" s="102"/>
      <c r="H231" s="94">
        <f>B231</f>
        <v>0</v>
      </c>
      <c r="I231" s="102"/>
      <c r="J231" s="102">
        <f>H231-I231</f>
        <v>0</v>
      </c>
    </row>
    <row r="232" spans="1:10" ht="15.75">
      <c r="A232" s="101" t="s">
        <v>254</v>
      </c>
      <c r="B232" s="104">
        <v>5000</v>
      </c>
      <c r="C232" s="104"/>
      <c r="D232" s="104"/>
      <c r="E232" s="104"/>
      <c r="F232" s="104"/>
      <c r="G232" s="102"/>
      <c r="H232" s="94">
        <f>B232</f>
        <v>5000</v>
      </c>
      <c r="I232" s="102">
        <f>F232</f>
        <v>0</v>
      </c>
      <c r="J232" s="102">
        <f>H232-I232</f>
        <v>5000</v>
      </c>
    </row>
    <row r="233" spans="1:10" ht="15.75">
      <c r="A233" s="97" t="s">
        <v>17</v>
      </c>
      <c r="B233" s="104">
        <f>SUM(B232:B232)</f>
        <v>5000</v>
      </c>
      <c r="C233" s="104"/>
      <c r="D233" s="104"/>
      <c r="E233" s="104"/>
      <c r="F233" s="104"/>
      <c r="G233" s="102"/>
      <c r="H233" s="105">
        <f>SUM(H231:H232)</f>
        <v>5000</v>
      </c>
      <c r="I233" s="105">
        <f>SUM(I231:I232)</f>
        <v>0</v>
      </c>
      <c r="J233" s="105">
        <f>SUM(J231:J232)</f>
        <v>5000</v>
      </c>
    </row>
    <row r="234" spans="7:10" ht="14.25" customHeight="1">
      <c r="G234" s="102"/>
      <c r="I234" s="102"/>
      <c r="J234" s="102"/>
    </row>
    <row r="235" spans="7:10" ht="15" customHeight="1">
      <c r="G235" s="102"/>
      <c r="I235" s="102"/>
      <c r="J235" s="102"/>
    </row>
    <row r="236" spans="1:10" ht="15.75">
      <c r="A236" s="137" t="s">
        <v>158</v>
      </c>
      <c r="B236" s="137"/>
      <c r="C236" s="137"/>
      <c r="D236" s="137"/>
      <c r="E236" s="137"/>
      <c r="F236" s="137"/>
      <c r="G236" s="102"/>
      <c r="I236" s="102"/>
      <c r="J236" s="102"/>
    </row>
    <row r="237" spans="1:10" ht="15.75">
      <c r="A237" s="138" t="s">
        <v>159</v>
      </c>
      <c r="B237" s="138"/>
      <c r="C237" s="138"/>
      <c r="D237" s="138"/>
      <c r="E237" s="138"/>
      <c r="F237" s="138"/>
      <c r="G237" s="102"/>
      <c r="I237" s="102"/>
      <c r="J237" s="102"/>
    </row>
    <row r="238" spans="1:10" ht="15.75">
      <c r="A238" s="138" t="s">
        <v>255</v>
      </c>
      <c r="B238" s="138"/>
      <c r="C238" s="138"/>
      <c r="D238" s="138"/>
      <c r="E238" s="138"/>
      <c r="F238" s="138"/>
      <c r="G238" s="102"/>
      <c r="I238" s="102"/>
      <c r="J238" s="102"/>
    </row>
    <row r="239" spans="1:10" ht="15.75">
      <c r="A239" s="95" t="s">
        <v>2</v>
      </c>
      <c r="B239" s="95" t="s">
        <v>161</v>
      </c>
      <c r="C239" s="96">
        <v>22282</v>
      </c>
      <c r="D239" s="96">
        <v>22313</v>
      </c>
      <c r="E239" s="96">
        <v>22341</v>
      </c>
      <c r="F239" s="97" t="s">
        <v>17</v>
      </c>
      <c r="G239" s="102"/>
      <c r="I239" s="102"/>
      <c r="J239" s="102"/>
    </row>
    <row r="240" spans="1:10" ht="15.75">
      <c r="A240" s="100" t="s">
        <v>171</v>
      </c>
      <c r="B240" s="101"/>
      <c r="C240" s="101"/>
      <c r="D240" s="101"/>
      <c r="E240" s="101"/>
      <c r="F240" s="101"/>
      <c r="G240" s="102"/>
      <c r="H240" s="94">
        <f>B240</f>
        <v>0</v>
      </c>
      <c r="I240" s="102"/>
      <c r="J240" s="102">
        <f>H240-I240</f>
        <v>0</v>
      </c>
    </row>
    <row r="241" spans="1:10" ht="15.75">
      <c r="A241" s="101" t="s">
        <v>172</v>
      </c>
      <c r="B241" s="104">
        <v>347640</v>
      </c>
      <c r="C241" s="104">
        <v>25470</v>
      </c>
      <c r="D241" s="104">
        <v>25470</v>
      </c>
      <c r="E241" s="104">
        <v>25470</v>
      </c>
      <c r="F241" s="110">
        <f aca="true" t="shared" si="18" ref="F241:F247">SUM(C241:E241)</f>
        <v>76410</v>
      </c>
      <c r="G241" s="102"/>
      <c r="H241" s="94">
        <f>B241</f>
        <v>347640</v>
      </c>
      <c r="I241" s="102">
        <f>F241</f>
        <v>76410</v>
      </c>
      <c r="J241" s="102">
        <f>H241-I241</f>
        <v>271230</v>
      </c>
    </row>
    <row r="242" spans="1:10" ht="15.75">
      <c r="A242" s="101" t="s">
        <v>173</v>
      </c>
      <c r="B242" s="104">
        <v>42000</v>
      </c>
      <c r="C242" s="104">
        <v>3500</v>
      </c>
      <c r="D242" s="104">
        <v>3500</v>
      </c>
      <c r="E242" s="104">
        <v>3500</v>
      </c>
      <c r="F242" s="110">
        <f t="shared" si="18"/>
        <v>10500</v>
      </c>
      <c r="G242" s="102"/>
      <c r="H242" s="94">
        <f>B242</f>
        <v>42000</v>
      </c>
      <c r="I242" s="102">
        <f>F242</f>
        <v>10500</v>
      </c>
      <c r="J242" s="102">
        <f>H242-I242</f>
        <v>31500</v>
      </c>
    </row>
    <row r="243" spans="1:10" ht="15.75">
      <c r="A243" s="100" t="s">
        <v>7</v>
      </c>
      <c r="B243" s="104"/>
      <c r="C243" s="101"/>
      <c r="D243" s="101"/>
      <c r="E243" s="101"/>
      <c r="F243" s="110">
        <f t="shared" si="18"/>
        <v>0</v>
      </c>
      <c r="G243" s="102"/>
      <c r="H243" s="105">
        <f>SUM(H240:H242)</f>
        <v>389640</v>
      </c>
      <c r="I243" s="105">
        <f>SUM(I240:I242)</f>
        <v>86910</v>
      </c>
      <c r="J243" s="105">
        <f>SUM(J240:J242)</f>
        <v>302730</v>
      </c>
    </row>
    <row r="244" spans="1:10" ht="15.75">
      <c r="A244" s="101" t="s">
        <v>178</v>
      </c>
      <c r="B244" s="104">
        <v>5000</v>
      </c>
      <c r="C244" s="101"/>
      <c r="D244" s="101"/>
      <c r="E244" s="101"/>
      <c r="F244" s="110">
        <f t="shared" si="18"/>
        <v>0</v>
      </c>
      <c r="G244" s="102"/>
      <c r="H244" s="94">
        <f>B244</f>
        <v>5000</v>
      </c>
      <c r="I244" s="102"/>
      <c r="J244" s="102">
        <f>H244-I244</f>
        <v>5000</v>
      </c>
    </row>
    <row r="245" spans="1:10" ht="15.75">
      <c r="A245" s="106" t="s">
        <v>8</v>
      </c>
      <c r="B245" s="104"/>
      <c r="C245" s="101"/>
      <c r="D245" s="101"/>
      <c r="E245" s="101"/>
      <c r="F245" s="110">
        <f t="shared" si="18"/>
        <v>0</v>
      </c>
      <c r="G245" s="102"/>
      <c r="H245" s="105">
        <f>SUM(H244)</f>
        <v>5000</v>
      </c>
      <c r="I245" s="105">
        <f>SUM(I244)</f>
        <v>0</v>
      </c>
      <c r="J245" s="105">
        <f>SUM(J244)</f>
        <v>5000</v>
      </c>
    </row>
    <row r="246" spans="1:10" ht="15.75">
      <c r="A246" s="101" t="s">
        <v>181</v>
      </c>
      <c r="B246" s="104">
        <v>115000</v>
      </c>
      <c r="C246" s="104">
        <v>7500</v>
      </c>
      <c r="D246" s="104">
        <v>7500</v>
      </c>
      <c r="E246" s="104">
        <v>7500</v>
      </c>
      <c r="F246" s="110">
        <f t="shared" si="18"/>
        <v>22500</v>
      </c>
      <c r="G246" s="102"/>
      <c r="H246" s="94">
        <f>B246</f>
        <v>115000</v>
      </c>
      <c r="I246" s="102">
        <f>F246</f>
        <v>22500</v>
      </c>
      <c r="J246" s="102">
        <f>H246-I246</f>
        <v>92500</v>
      </c>
    </row>
    <row r="247" spans="1:10" ht="15.75">
      <c r="A247" s="101" t="s">
        <v>183</v>
      </c>
      <c r="B247" s="104"/>
      <c r="C247" s="101"/>
      <c r="D247" s="101"/>
      <c r="E247" s="101"/>
      <c r="F247" s="110">
        <f t="shared" si="18"/>
        <v>0</v>
      </c>
      <c r="G247" s="102"/>
      <c r="H247" s="94">
        <f>B247</f>
        <v>0</v>
      </c>
      <c r="I247" s="102">
        <f>F247</f>
        <v>0</v>
      </c>
      <c r="J247" s="102">
        <f>H247-I247</f>
        <v>0</v>
      </c>
    </row>
    <row r="248" spans="1:10" ht="15.75">
      <c r="A248" s="101" t="s">
        <v>221</v>
      </c>
      <c r="B248" s="104">
        <v>20000</v>
      </c>
      <c r="C248" s="101"/>
      <c r="D248" s="101"/>
      <c r="E248" s="101"/>
      <c r="F248" s="110"/>
      <c r="G248" s="102"/>
      <c r="H248" s="94">
        <f>B248</f>
        <v>20000</v>
      </c>
      <c r="I248" s="102">
        <f>F248</f>
        <v>0</v>
      </c>
      <c r="J248" s="102">
        <f>H248-I248</f>
        <v>20000</v>
      </c>
    </row>
    <row r="249" spans="1:10" ht="15.75">
      <c r="A249" s="101" t="s">
        <v>195</v>
      </c>
      <c r="B249" s="104">
        <v>5000</v>
      </c>
      <c r="C249" s="104"/>
      <c r="D249" s="104"/>
      <c r="E249" s="104"/>
      <c r="F249" s="110">
        <f aca="true" t="shared" si="19" ref="F249:F257">SUM(C249:E249)</f>
        <v>0</v>
      </c>
      <c r="G249" s="102"/>
      <c r="H249" s="94">
        <f>B249</f>
        <v>5000</v>
      </c>
      <c r="I249" s="102">
        <f>F249</f>
        <v>0</v>
      </c>
      <c r="J249" s="102">
        <f>H249-I249</f>
        <v>5000</v>
      </c>
    </row>
    <row r="250" spans="1:10" ht="15.75">
      <c r="A250" s="106" t="s">
        <v>9</v>
      </c>
      <c r="B250" s="104"/>
      <c r="C250" s="101"/>
      <c r="D250" s="101"/>
      <c r="E250" s="101"/>
      <c r="F250" s="110">
        <f t="shared" si="19"/>
        <v>0</v>
      </c>
      <c r="G250" s="102"/>
      <c r="H250" s="105">
        <f>SUM(H246:H249)</f>
        <v>140000</v>
      </c>
      <c r="I250" s="105">
        <f>SUM(I246:I249)</f>
        <v>22500</v>
      </c>
      <c r="J250" s="105">
        <f>SUM(J246:J249)</f>
        <v>117500</v>
      </c>
    </row>
    <row r="251" spans="1:10" ht="15.75">
      <c r="A251" s="101" t="s">
        <v>196</v>
      </c>
      <c r="B251" s="104">
        <v>10000</v>
      </c>
      <c r="C251" s="101"/>
      <c r="D251" s="101"/>
      <c r="E251" s="101"/>
      <c r="F251" s="110">
        <f t="shared" si="19"/>
        <v>0</v>
      </c>
      <c r="G251" s="102"/>
      <c r="H251" s="94">
        <f>B251</f>
        <v>10000</v>
      </c>
      <c r="I251" s="102">
        <f>F251</f>
        <v>0</v>
      </c>
      <c r="J251" s="102">
        <f>H251-I251</f>
        <v>10000</v>
      </c>
    </row>
    <row r="252" spans="1:10" ht="15.75">
      <c r="A252" s="101" t="s">
        <v>236</v>
      </c>
      <c r="B252" s="104">
        <v>5000</v>
      </c>
      <c r="C252" s="101"/>
      <c r="D252" s="101"/>
      <c r="E252" s="101"/>
      <c r="F252" s="110">
        <f t="shared" si="19"/>
        <v>0</v>
      </c>
      <c r="G252" s="102"/>
      <c r="H252" s="94">
        <f>B252</f>
        <v>5000</v>
      </c>
      <c r="I252" s="102">
        <f>F252</f>
        <v>0</v>
      </c>
      <c r="J252" s="102">
        <f>H252-I252</f>
        <v>5000</v>
      </c>
    </row>
    <row r="253" spans="1:10" ht="15.75">
      <c r="A253" s="101" t="s">
        <v>203</v>
      </c>
      <c r="B253" s="104">
        <v>10000</v>
      </c>
      <c r="C253" s="101"/>
      <c r="D253" s="101"/>
      <c r="E253" s="101"/>
      <c r="F253" s="110">
        <f t="shared" si="19"/>
        <v>0</v>
      </c>
      <c r="G253" s="102"/>
      <c r="H253" s="94">
        <f>B253</f>
        <v>10000</v>
      </c>
      <c r="I253" s="102">
        <f>F253</f>
        <v>0</v>
      </c>
      <c r="J253" s="102">
        <f>H253-I253</f>
        <v>10000</v>
      </c>
    </row>
    <row r="254" spans="1:10" ht="15.75">
      <c r="A254" s="106" t="s">
        <v>13</v>
      </c>
      <c r="B254" s="104"/>
      <c r="C254" s="104"/>
      <c r="D254" s="104"/>
      <c r="E254" s="104"/>
      <c r="F254" s="104">
        <f t="shared" si="19"/>
        <v>0</v>
      </c>
      <c r="G254" s="102"/>
      <c r="H254" s="105">
        <f>SUM(H251:H253)</f>
        <v>25000</v>
      </c>
      <c r="I254" s="105">
        <f>SUM(I251:I253)</f>
        <v>0</v>
      </c>
      <c r="J254" s="105">
        <f>SUM(J251:J253)</f>
        <v>25000</v>
      </c>
    </row>
    <row r="255" spans="1:10" ht="15.75">
      <c r="A255" s="101" t="s">
        <v>256</v>
      </c>
      <c r="B255" s="111">
        <v>5000</v>
      </c>
      <c r="C255" s="104"/>
      <c r="D255" s="104"/>
      <c r="E255" s="104"/>
      <c r="F255" s="104">
        <f t="shared" si="19"/>
        <v>0</v>
      </c>
      <c r="G255" s="102"/>
      <c r="H255" s="94">
        <f>B255</f>
        <v>5000</v>
      </c>
      <c r="I255" s="102">
        <f>F255</f>
        <v>0</v>
      </c>
      <c r="J255" s="102">
        <f>H255-I255</f>
        <v>5000</v>
      </c>
    </row>
    <row r="256" spans="1:10" ht="15.75">
      <c r="A256" s="101" t="s">
        <v>257</v>
      </c>
      <c r="B256" s="104">
        <v>20000</v>
      </c>
      <c r="C256" s="101"/>
      <c r="D256" s="101"/>
      <c r="E256" s="101"/>
      <c r="F256" s="110">
        <f t="shared" si="19"/>
        <v>0</v>
      </c>
      <c r="G256" s="102"/>
      <c r="H256" s="94">
        <f>B256</f>
        <v>20000</v>
      </c>
      <c r="I256" s="102">
        <f>F256</f>
        <v>0</v>
      </c>
      <c r="J256" s="102">
        <f>H256-I256</f>
        <v>20000</v>
      </c>
    </row>
    <row r="257" spans="1:10" ht="15.75">
      <c r="A257" s="101" t="s">
        <v>258</v>
      </c>
      <c r="B257" s="104">
        <v>100000</v>
      </c>
      <c r="C257" s="101"/>
      <c r="D257" s="101"/>
      <c r="E257" s="101"/>
      <c r="F257" s="110">
        <f t="shared" si="19"/>
        <v>0</v>
      </c>
      <c r="G257" s="102"/>
      <c r="H257" s="94">
        <f>B257</f>
        <v>100000</v>
      </c>
      <c r="I257" s="102">
        <f>F257</f>
        <v>0</v>
      </c>
      <c r="J257" s="102">
        <f>H257-I257</f>
        <v>100000</v>
      </c>
    </row>
    <row r="258" spans="1:10" ht="15.75">
      <c r="A258" s="97" t="s">
        <v>17</v>
      </c>
      <c r="B258" s="104">
        <f>SUM(B241:B257)</f>
        <v>684640</v>
      </c>
      <c r="C258" s="110">
        <f>SUM(C241:C257)</f>
        <v>36470</v>
      </c>
      <c r="D258" s="110">
        <f>SUM(D241:D257)</f>
        <v>36470</v>
      </c>
      <c r="E258" s="110">
        <f>SUM(E241:E257)</f>
        <v>36470</v>
      </c>
      <c r="F258" s="110">
        <f>SUM(F241:F257)</f>
        <v>109410</v>
      </c>
      <c r="G258" s="102"/>
      <c r="H258" s="105">
        <f>SUM(H255:H257)</f>
        <v>125000</v>
      </c>
      <c r="I258" s="105">
        <f>SUM(I255:I257)</f>
        <v>0</v>
      </c>
      <c r="J258" s="105">
        <f>SUM(J255:J257)</f>
        <v>125000</v>
      </c>
    </row>
    <row r="259" spans="7:10" ht="10.5" customHeight="1">
      <c r="G259" s="102"/>
      <c r="I259" s="102"/>
      <c r="J259" s="102"/>
    </row>
    <row r="260" spans="7:10" ht="10.5" customHeight="1">
      <c r="G260" s="102"/>
      <c r="I260" s="102"/>
      <c r="J260" s="102"/>
    </row>
    <row r="261" spans="7:10" ht="10.5" customHeight="1">
      <c r="G261" s="102"/>
      <c r="I261" s="102"/>
      <c r="J261" s="102"/>
    </row>
    <row r="262" spans="7:10" ht="10.5" customHeight="1">
      <c r="G262" s="102"/>
      <c r="I262" s="102"/>
      <c r="J262" s="102"/>
    </row>
    <row r="263" spans="7:10" ht="10.5" customHeight="1">
      <c r="G263" s="102"/>
      <c r="I263" s="102"/>
      <c r="J263" s="102"/>
    </row>
    <row r="264" spans="7:10" ht="10.5" customHeight="1">
      <c r="G264" s="102"/>
      <c r="I264" s="102"/>
      <c r="J264" s="102"/>
    </row>
    <row r="265" spans="1:10" ht="15.75">
      <c r="A265" s="137" t="s">
        <v>158</v>
      </c>
      <c r="B265" s="137"/>
      <c r="C265" s="137"/>
      <c r="D265" s="137"/>
      <c r="E265" s="137"/>
      <c r="F265" s="137"/>
      <c r="G265" s="102"/>
      <c r="I265" s="102"/>
      <c r="J265" s="102"/>
    </row>
    <row r="266" spans="1:10" ht="15.75">
      <c r="A266" s="138" t="s">
        <v>159</v>
      </c>
      <c r="B266" s="138"/>
      <c r="C266" s="138"/>
      <c r="D266" s="138"/>
      <c r="E266" s="138"/>
      <c r="F266" s="138"/>
      <c r="G266" s="102"/>
      <c r="I266" s="102"/>
      <c r="J266" s="102"/>
    </row>
    <row r="267" spans="1:10" ht="15.75">
      <c r="A267" s="138" t="s">
        <v>259</v>
      </c>
      <c r="B267" s="138"/>
      <c r="C267" s="138"/>
      <c r="D267" s="138"/>
      <c r="E267" s="138"/>
      <c r="F267" s="138"/>
      <c r="G267" s="102"/>
      <c r="I267" s="102"/>
      <c r="J267" s="102"/>
    </row>
    <row r="268" spans="1:10" ht="15.75">
      <c r="A268" s="95" t="s">
        <v>2</v>
      </c>
      <c r="B268" s="95" t="s">
        <v>161</v>
      </c>
      <c r="C268" s="96">
        <v>22282</v>
      </c>
      <c r="D268" s="96">
        <v>22313</v>
      </c>
      <c r="E268" s="96">
        <v>22341</v>
      </c>
      <c r="F268" s="97" t="s">
        <v>17</v>
      </c>
      <c r="G268" s="102"/>
      <c r="I268" s="102"/>
      <c r="J268" s="102"/>
    </row>
    <row r="269" spans="1:10" ht="13.5" customHeight="1">
      <c r="A269" s="114" t="s">
        <v>8</v>
      </c>
      <c r="B269" s="101"/>
      <c r="C269" s="104"/>
      <c r="D269" s="104"/>
      <c r="E269" s="104"/>
      <c r="F269" s="101"/>
      <c r="G269" s="102"/>
      <c r="H269" s="94">
        <f>B269</f>
        <v>0</v>
      </c>
      <c r="I269" s="102"/>
      <c r="J269" s="102">
        <f>H269-I269</f>
        <v>0</v>
      </c>
    </row>
    <row r="270" spans="1:10" ht="15.75">
      <c r="A270" s="101" t="s">
        <v>183</v>
      </c>
      <c r="B270" s="104">
        <v>275000</v>
      </c>
      <c r="C270" s="104"/>
      <c r="D270" s="104"/>
      <c r="E270" s="104">
        <v>20000</v>
      </c>
      <c r="F270" s="101"/>
      <c r="G270" s="102"/>
      <c r="H270" s="94">
        <f>B270</f>
        <v>275000</v>
      </c>
      <c r="I270" s="102">
        <f>F270</f>
        <v>0</v>
      </c>
      <c r="J270" s="102">
        <f>H270-I270</f>
        <v>275000</v>
      </c>
    </row>
    <row r="271" spans="1:10" ht="15.75">
      <c r="A271" s="97" t="s">
        <v>17</v>
      </c>
      <c r="B271" s="104">
        <f>SUM(B270)</f>
        <v>275000</v>
      </c>
      <c r="C271" s="104"/>
      <c r="D271" s="104"/>
      <c r="E271" s="104"/>
      <c r="F271" s="101"/>
      <c r="G271" s="102"/>
      <c r="H271" s="105">
        <f>SUM(H269:H270)</f>
        <v>275000</v>
      </c>
      <c r="I271" s="105">
        <f>SUM(I269:I270)</f>
        <v>0</v>
      </c>
      <c r="J271" s="105">
        <f>SUM(J269:J270)</f>
        <v>275000</v>
      </c>
    </row>
    <row r="272" spans="1:10" ht="15.75">
      <c r="A272" s="137" t="s">
        <v>158</v>
      </c>
      <c r="B272" s="137"/>
      <c r="C272" s="137"/>
      <c r="D272" s="137"/>
      <c r="E272" s="137"/>
      <c r="F272" s="137"/>
      <c r="G272" s="102"/>
      <c r="I272" s="102"/>
      <c r="J272" s="102"/>
    </row>
    <row r="273" spans="1:10" ht="15.75">
      <c r="A273" s="138" t="s">
        <v>159</v>
      </c>
      <c r="B273" s="138"/>
      <c r="C273" s="138"/>
      <c r="D273" s="138"/>
      <c r="E273" s="138"/>
      <c r="F273" s="138"/>
      <c r="G273" s="102"/>
      <c r="I273" s="102"/>
      <c r="J273" s="102"/>
    </row>
    <row r="274" spans="1:10" ht="15.75">
      <c r="A274" s="138" t="s">
        <v>260</v>
      </c>
      <c r="B274" s="138"/>
      <c r="C274" s="138"/>
      <c r="D274" s="138"/>
      <c r="E274" s="138"/>
      <c r="F274" s="138"/>
      <c r="G274" s="102"/>
      <c r="I274" s="102"/>
      <c r="J274" s="102"/>
    </row>
    <row r="275" spans="1:10" ht="15.75">
      <c r="A275" s="95" t="s">
        <v>2</v>
      </c>
      <c r="B275" s="95" t="s">
        <v>161</v>
      </c>
      <c r="C275" s="96">
        <v>22282</v>
      </c>
      <c r="D275" s="96">
        <v>22313</v>
      </c>
      <c r="E275" s="96">
        <v>22341</v>
      </c>
      <c r="F275" s="97" t="s">
        <v>17</v>
      </c>
      <c r="G275" s="102"/>
      <c r="I275" s="102"/>
      <c r="J275" s="102"/>
    </row>
    <row r="276" spans="1:10" ht="13.5" customHeight="1">
      <c r="A276" s="115" t="s">
        <v>261</v>
      </c>
      <c r="B276" s="104"/>
      <c r="C276" s="104"/>
      <c r="D276" s="104"/>
      <c r="E276" s="104"/>
      <c r="F276" s="104"/>
      <c r="G276" s="102"/>
      <c r="H276" s="94">
        <f aca="true" t="shared" si="20" ref="H276:H284">B276</f>
        <v>0</v>
      </c>
      <c r="I276" s="102"/>
      <c r="J276" s="102">
        <f>H276-I276</f>
        <v>0</v>
      </c>
    </row>
    <row r="277" spans="1:10" ht="15.75">
      <c r="A277" s="101" t="s">
        <v>262</v>
      </c>
      <c r="B277" s="104">
        <v>160000</v>
      </c>
      <c r="C277" s="104"/>
      <c r="D277" s="104"/>
      <c r="E277" s="104"/>
      <c r="F277" s="104">
        <f aca="true" t="shared" si="21" ref="F277:F288">SUM(C277:E277)</f>
        <v>0</v>
      </c>
      <c r="G277" s="102"/>
      <c r="H277" s="94">
        <f t="shared" si="20"/>
        <v>160000</v>
      </c>
      <c r="I277" s="102">
        <f>F277</f>
        <v>0</v>
      </c>
      <c r="J277" s="102">
        <f>H277-I277</f>
        <v>160000</v>
      </c>
    </row>
    <row r="278" spans="1:10" ht="15.75">
      <c r="A278" s="101" t="s">
        <v>263</v>
      </c>
      <c r="B278" s="104">
        <v>260000</v>
      </c>
      <c r="C278" s="104"/>
      <c r="D278" s="104"/>
      <c r="E278" s="104"/>
      <c r="F278" s="104">
        <f t="shared" si="21"/>
        <v>0</v>
      </c>
      <c r="G278" s="102"/>
      <c r="H278" s="94">
        <f t="shared" si="20"/>
        <v>260000</v>
      </c>
      <c r="I278" s="102">
        <f aca="true" t="shared" si="22" ref="I278:I284">F278</f>
        <v>0</v>
      </c>
      <c r="J278" s="102">
        <f>H278-I278</f>
        <v>260000</v>
      </c>
    </row>
    <row r="279" spans="1:10" ht="15.75">
      <c r="A279" s="101" t="s">
        <v>264</v>
      </c>
      <c r="B279" s="104">
        <v>159000</v>
      </c>
      <c r="C279" s="104"/>
      <c r="D279" s="104"/>
      <c r="E279" s="104"/>
      <c r="F279" s="104">
        <f t="shared" si="21"/>
        <v>0</v>
      </c>
      <c r="G279" s="102"/>
      <c r="H279" s="94">
        <f t="shared" si="20"/>
        <v>159000</v>
      </c>
      <c r="I279" s="102">
        <f t="shared" si="22"/>
        <v>0</v>
      </c>
      <c r="J279" s="102">
        <f aca="true" t="shared" si="23" ref="J279:J344">H279-I279</f>
        <v>159000</v>
      </c>
    </row>
    <row r="280" spans="1:10" ht="15.75">
      <c r="A280" s="101" t="s">
        <v>265</v>
      </c>
      <c r="B280" s="104">
        <v>130000</v>
      </c>
      <c r="C280" s="104"/>
      <c r="D280" s="104"/>
      <c r="E280" s="104"/>
      <c r="F280" s="104">
        <f t="shared" si="21"/>
        <v>0</v>
      </c>
      <c r="G280" s="102"/>
      <c r="H280" s="94">
        <f t="shared" si="20"/>
        <v>130000</v>
      </c>
      <c r="I280" s="102">
        <f t="shared" si="22"/>
        <v>0</v>
      </c>
      <c r="J280" s="102">
        <f t="shared" si="23"/>
        <v>130000</v>
      </c>
    </row>
    <row r="281" spans="1:10" ht="15.75">
      <c r="A281" s="101" t="s">
        <v>266</v>
      </c>
      <c r="B281" s="104">
        <v>150000</v>
      </c>
      <c r="C281" s="104"/>
      <c r="D281" s="104"/>
      <c r="E281" s="104"/>
      <c r="F281" s="104">
        <f t="shared" si="21"/>
        <v>0</v>
      </c>
      <c r="G281" s="102"/>
      <c r="H281" s="94">
        <f t="shared" si="20"/>
        <v>150000</v>
      </c>
      <c r="I281" s="102">
        <f t="shared" si="22"/>
        <v>0</v>
      </c>
      <c r="J281" s="102">
        <f t="shared" si="23"/>
        <v>150000</v>
      </c>
    </row>
    <row r="282" spans="1:10" ht="15.75">
      <c r="A282" s="101" t="s">
        <v>267</v>
      </c>
      <c r="B282" s="104">
        <v>139000</v>
      </c>
      <c r="C282" s="104"/>
      <c r="D282" s="104"/>
      <c r="E282" s="104"/>
      <c r="F282" s="104">
        <f t="shared" si="21"/>
        <v>0</v>
      </c>
      <c r="G282" s="102"/>
      <c r="H282" s="94">
        <f t="shared" si="20"/>
        <v>139000</v>
      </c>
      <c r="I282" s="102">
        <f t="shared" si="22"/>
        <v>0</v>
      </c>
      <c r="J282" s="102">
        <f t="shared" si="23"/>
        <v>139000</v>
      </c>
    </row>
    <row r="283" spans="1:10" ht="15.75">
      <c r="A283" s="101" t="s">
        <v>268</v>
      </c>
      <c r="B283" s="104">
        <v>130000</v>
      </c>
      <c r="C283" s="104"/>
      <c r="D283" s="104"/>
      <c r="E283" s="104"/>
      <c r="F283" s="104">
        <f t="shared" si="21"/>
        <v>0</v>
      </c>
      <c r="G283" s="102"/>
      <c r="H283" s="94">
        <f t="shared" si="20"/>
        <v>130000</v>
      </c>
      <c r="I283" s="102">
        <f t="shared" si="22"/>
        <v>0</v>
      </c>
      <c r="J283" s="102">
        <f t="shared" si="23"/>
        <v>130000</v>
      </c>
    </row>
    <row r="284" spans="1:10" ht="15.75">
      <c r="A284" s="101" t="s">
        <v>269</v>
      </c>
      <c r="B284" s="104">
        <v>150000</v>
      </c>
      <c r="C284" s="104"/>
      <c r="D284" s="104"/>
      <c r="E284" s="104"/>
      <c r="F284" s="104">
        <f t="shared" si="21"/>
        <v>0</v>
      </c>
      <c r="G284" s="102"/>
      <c r="H284" s="94">
        <f t="shared" si="20"/>
        <v>150000</v>
      </c>
      <c r="I284" s="102">
        <f t="shared" si="22"/>
        <v>0</v>
      </c>
      <c r="J284" s="102">
        <f t="shared" si="23"/>
        <v>150000</v>
      </c>
    </row>
    <row r="285" spans="1:10" ht="13.5" customHeight="1">
      <c r="A285" s="115" t="s">
        <v>270</v>
      </c>
      <c r="B285" s="104"/>
      <c r="C285" s="104"/>
      <c r="D285" s="104"/>
      <c r="E285" s="104"/>
      <c r="F285" s="104">
        <f t="shared" si="21"/>
        <v>0</v>
      </c>
      <c r="G285" s="102"/>
      <c r="H285" s="105">
        <f>SUM(H276:H284)</f>
        <v>1278000</v>
      </c>
      <c r="I285" s="105">
        <f>SUM(I276:I284)</f>
        <v>0</v>
      </c>
      <c r="J285" s="105">
        <f>SUM(J276:J284)</f>
        <v>1278000</v>
      </c>
    </row>
    <row r="286" spans="1:10" ht="15.75">
      <c r="A286" s="101" t="s">
        <v>271</v>
      </c>
      <c r="B286" s="104">
        <v>128000</v>
      </c>
      <c r="C286" s="104"/>
      <c r="D286" s="104"/>
      <c r="E286" s="104"/>
      <c r="F286" s="104">
        <f t="shared" si="21"/>
        <v>0</v>
      </c>
      <c r="G286" s="102"/>
      <c r="H286" s="94">
        <f>B286</f>
        <v>128000</v>
      </c>
      <c r="I286" s="102">
        <f>F286</f>
        <v>0</v>
      </c>
      <c r="J286" s="102">
        <f t="shared" si="23"/>
        <v>128000</v>
      </c>
    </row>
    <row r="287" spans="1:10" ht="15.75">
      <c r="A287" s="101" t="s">
        <v>272</v>
      </c>
      <c r="B287" s="104">
        <v>148000</v>
      </c>
      <c r="C287" s="104"/>
      <c r="D287" s="104"/>
      <c r="E287" s="104"/>
      <c r="F287" s="104">
        <f t="shared" si="21"/>
        <v>0</v>
      </c>
      <c r="G287" s="102"/>
      <c r="H287" s="94">
        <f>B287</f>
        <v>148000</v>
      </c>
      <c r="I287" s="102">
        <f>F287</f>
        <v>0</v>
      </c>
      <c r="J287" s="102">
        <f t="shared" si="23"/>
        <v>148000</v>
      </c>
    </row>
    <row r="288" spans="1:10" ht="15.75">
      <c r="A288" s="101" t="s">
        <v>273</v>
      </c>
      <c r="B288" s="104">
        <v>138000</v>
      </c>
      <c r="C288" s="104"/>
      <c r="D288" s="104"/>
      <c r="E288" s="104"/>
      <c r="F288" s="104">
        <f t="shared" si="21"/>
        <v>0</v>
      </c>
      <c r="G288" s="102"/>
      <c r="H288" s="94">
        <f>B288</f>
        <v>138000</v>
      </c>
      <c r="I288" s="102">
        <f>F288</f>
        <v>0</v>
      </c>
      <c r="J288" s="102">
        <f t="shared" si="23"/>
        <v>138000</v>
      </c>
    </row>
    <row r="289" spans="1:10" ht="15.75">
      <c r="A289" s="97" t="s">
        <v>17</v>
      </c>
      <c r="B289" s="110">
        <f>SUM(B277:B288)</f>
        <v>1692000</v>
      </c>
      <c r="C289" s="110">
        <f>SUM(C277:C288)</f>
        <v>0</v>
      </c>
      <c r="D289" s="110">
        <f>SUM(D277:D288)</f>
        <v>0</v>
      </c>
      <c r="E289" s="110">
        <f>SUM(E277:E288)</f>
        <v>0</v>
      </c>
      <c r="F289" s="110">
        <f>SUM(F277:F288)</f>
        <v>0</v>
      </c>
      <c r="G289" s="102"/>
      <c r="H289" s="105">
        <f>SUM(H286:H288)</f>
        <v>414000</v>
      </c>
      <c r="I289" s="105">
        <f>SUM(I286:I288)</f>
        <v>0</v>
      </c>
      <c r="J289" s="105">
        <f>SUM(J286:J288)</f>
        <v>414000</v>
      </c>
    </row>
    <row r="290" spans="1:10" ht="15.75">
      <c r="A290" s="137" t="s">
        <v>158</v>
      </c>
      <c r="B290" s="137"/>
      <c r="C290" s="137"/>
      <c r="D290" s="137"/>
      <c r="E290" s="137"/>
      <c r="F290" s="137"/>
      <c r="G290" s="102"/>
      <c r="I290" s="102"/>
      <c r="J290" s="102"/>
    </row>
    <row r="291" spans="1:10" ht="15.75">
      <c r="A291" s="138" t="s">
        <v>159</v>
      </c>
      <c r="B291" s="138"/>
      <c r="C291" s="138"/>
      <c r="D291" s="138"/>
      <c r="E291" s="138"/>
      <c r="F291" s="138"/>
      <c r="G291" s="102"/>
      <c r="I291" s="102"/>
      <c r="J291" s="102"/>
    </row>
    <row r="292" spans="1:10" ht="15.75">
      <c r="A292" s="138" t="s">
        <v>274</v>
      </c>
      <c r="B292" s="138"/>
      <c r="C292" s="138"/>
      <c r="D292" s="138"/>
      <c r="E292" s="138"/>
      <c r="F292" s="138"/>
      <c r="G292" s="102"/>
      <c r="I292" s="102"/>
      <c r="J292" s="102"/>
    </row>
    <row r="293" spans="1:10" ht="15.75">
      <c r="A293" s="95" t="s">
        <v>2</v>
      </c>
      <c r="B293" s="95" t="s">
        <v>161</v>
      </c>
      <c r="C293" s="96">
        <v>22282</v>
      </c>
      <c r="D293" s="96">
        <v>22313</v>
      </c>
      <c r="E293" s="96">
        <v>22341</v>
      </c>
      <c r="F293" s="97" t="s">
        <v>17</v>
      </c>
      <c r="G293" s="102"/>
      <c r="I293" s="102"/>
      <c r="J293" s="102"/>
    </row>
    <row r="294" spans="1:10" ht="13.5" customHeight="1">
      <c r="A294" s="115" t="s">
        <v>8</v>
      </c>
      <c r="B294" s="104"/>
      <c r="C294" s="104"/>
      <c r="D294" s="104"/>
      <c r="E294" s="104"/>
      <c r="F294" s="104"/>
      <c r="G294" s="102"/>
      <c r="H294" s="94">
        <f aca="true" t="shared" si="24" ref="H294:H353">B294</f>
        <v>0</v>
      </c>
      <c r="I294" s="102"/>
      <c r="J294" s="102">
        <f t="shared" si="23"/>
        <v>0</v>
      </c>
    </row>
    <row r="295" spans="1:10" ht="15.75">
      <c r="A295" s="101" t="s">
        <v>183</v>
      </c>
      <c r="B295" s="104"/>
      <c r="C295" s="104"/>
      <c r="D295" s="104"/>
      <c r="E295" s="104"/>
      <c r="F295" s="104"/>
      <c r="G295" s="102"/>
      <c r="H295" s="94">
        <f t="shared" si="24"/>
        <v>0</v>
      </c>
      <c r="I295" s="102"/>
      <c r="J295" s="102">
        <f t="shared" si="23"/>
        <v>0</v>
      </c>
    </row>
    <row r="296" spans="1:10" ht="15.75">
      <c r="A296" s="101" t="s">
        <v>275</v>
      </c>
      <c r="B296" s="104">
        <v>300000</v>
      </c>
      <c r="C296" s="104"/>
      <c r="D296" s="104"/>
      <c r="E296" s="104"/>
      <c r="F296" s="104">
        <f>SUM(C296:E296)</f>
        <v>0</v>
      </c>
      <c r="G296" s="102"/>
      <c r="H296" s="94">
        <f t="shared" si="24"/>
        <v>300000</v>
      </c>
      <c r="I296" s="102">
        <f>F296</f>
        <v>0</v>
      </c>
      <c r="J296" s="102">
        <f t="shared" si="23"/>
        <v>300000</v>
      </c>
    </row>
    <row r="297" spans="1:10" ht="15.75">
      <c r="A297" s="101" t="s">
        <v>276</v>
      </c>
      <c r="B297" s="104">
        <v>150000</v>
      </c>
      <c r="C297" s="104"/>
      <c r="D297" s="104"/>
      <c r="E297" s="104"/>
      <c r="F297" s="104">
        <f>SUM(C297:E297)</f>
        <v>0</v>
      </c>
      <c r="G297" s="102"/>
      <c r="H297" s="94">
        <f t="shared" si="24"/>
        <v>150000</v>
      </c>
      <c r="I297" s="102">
        <f>F297</f>
        <v>0</v>
      </c>
      <c r="J297" s="102">
        <f t="shared" si="23"/>
        <v>150000</v>
      </c>
    </row>
    <row r="298" spans="1:10" ht="11.25" customHeight="1">
      <c r="A298" s="115" t="s">
        <v>241</v>
      </c>
      <c r="B298" s="104"/>
      <c r="C298" s="104"/>
      <c r="D298" s="104"/>
      <c r="E298" s="104"/>
      <c r="F298" s="104">
        <f>SUM(C298:E298)</f>
        <v>0</v>
      </c>
      <c r="G298" s="102"/>
      <c r="H298" s="105">
        <f>SUM(H294:H297)</f>
        <v>450000</v>
      </c>
      <c r="I298" s="105">
        <f>SUM(I294:I297)</f>
        <v>0</v>
      </c>
      <c r="J298" s="105">
        <f>SUM(J294:J297)</f>
        <v>450000</v>
      </c>
    </row>
    <row r="299" spans="1:10" ht="15.75">
      <c r="A299" s="101" t="s">
        <v>277</v>
      </c>
      <c r="B299" s="104">
        <v>100000</v>
      </c>
      <c r="C299" s="104"/>
      <c r="D299" s="104"/>
      <c r="E299" s="104">
        <v>25520</v>
      </c>
      <c r="F299" s="104">
        <f>SUM(C299:E299)</f>
        <v>25520</v>
      </c>
      <c r="G299" s="102"/>
      <c r="H299" s="94">
        <f t="shared" si="24"/>
        <v>100000</v>
      </c>
      <c r="I299" s="102">
        <f>F299</f>
        <v>25520</v>
      </c>
      <c r="J299" s="102">
        <f t="shared" si="23"/>
        <v>74480</v>
      </c>
    </row>
    <row r="300" spans="1:10" ht="15.75">
      <c r="A300" s="97" t="s">
        <v>17</v>
      </c>
      <c r="B300" s="104">
        <f>SUM(B295:B299)</f>
        <v>550000</v>
      </c>
      <c r="C300" s="104">
        <f>SUM(C296:C299)</f>
        <v>0</v>
      </c>
      <c r="D300" s="104">
        <f>SUM(D296:D299)</f>
        <v>0</v>
      </c>
      <c r="E300" s="104">
        <f>SUM(E296:E299)</f>
        <v>25520</v>
      </c>
      <c r="F300" s="104">
        <f>SUM(F296:F299)</f>
        <v>25520</v>
      </c>
      <c r="G300" s="102"/>
      <c r="H300" s="105">
        <f>SUM(H299)</f>
        <v>100000</v>
      </c>
      <c r="I300" s="105">
        <f>SUM(I299)</f>
        <v>25520</v>
      </c>
      <c r="J300" s="105">
        <f>SUM(J299)</f>
        <v>74480</v>
      </c>
    </row>
    <row r="301" spans="1:10" ht="15.75">
      <c r="A301" s="116"/>
      <c r="B301" s="117"/>
      <c r="C301" s="117"/>
      <c r="D301" s="117"/>
      <c r="E301" s="117"/>
      <c r="F301" s="117"/>
      <c r="G301" s="102"/>
      <c r="H301" s="117"/>
      <c r="I301" s="117"/>
      <c r="J301" s="117"/>
    </row>
    <row r="302" spans="1:10" ht="15.75">
      <c r="A302" s="137" t="s">
        <v>158</v>
      </c>
      <c r="B302" s="137"/>
      <c r="C302" s="137"/>
      <c r="D302" s="137"/>
      <c r="E302" s="137"/>
      <c r="F302" s="137"/>
      <c r="G302" s="102"/>
      <c r="I302" s="102"/>
      <c r="J302" s="102"/>
    </row>
    <row r="303" spans="1:10" ht="15.75">
      <c r="A303" s="138" t="s">
        <v>159</v>
      </c>
      <c r="B303" s="138"/>
      <c r="C303" s="138"/>
      <c r="D303" s="138"/>
      <c r="E303" s="138"/>
      <c r="F303" s="138"/>
      <c r="G303" s="102"/>
      <c r="I303" s="102"/>
      <c r="J303" s="102"/>
    </row>
    <row r="304" spans="1:10" ht="15.75">
      <c r="A304" s="138" t="s">
        <v>278</v>
      </c>
      <c r="B304" s="138"/>
      <c r="C304" s="138"/>
      <c r="D304" s="138"/>
      <c r="E304" s="138"/>
      <c r="F304" s="138"/>
      <c r="G304" s="102"/>
      <c r="I304" s="102"/>
      <c r="J304" s="102"/>
    </row>
    <row r="305" spans="1:10" ht="15.75">
      <c r="A305" s="95" t="s">
        <v>2</v>
      </c>
      <c r="B305" s="95" t="s">
        <v>161</v>
      </c>
      <c r="C305" s="96">
        <v>22282</v>
      </c>
      <c r="D305" s="96">
        <v>22313</v>
      </c>
      <c r="E305" s="96">
        <v>22341</v>
      </c>
      <c r="F305" s="97" t="s">
        <v>17</v>
      </c>
      <c r="G305" s="102"/>
      <c r="I305" s="102"/>
      <c r="J305" s="102"/>
    </row>
    <row r="306" spans="1:10" ht="15.75">
      <c r="A306" s="100" t="s">
        <v>171</v>
      </c>
      <c r="B306" s="104"/>
      <c r="C306" s="104"/>
      <c r="D306" s="104"/>
      <c r="E306" s="104"/>
      <c r="F306" s="104"/>
      <c r="G306" s="102"/>
      <c r="H306" s="94">
        <f t="shared" si="24"/>
        <v>0</v>
      </c>
      <c r="I306" s="102"/>
      <c r="J306" s="102">
        <f t="shared" si="23"/>
        <v>0</v>
      </c>
    </row>
    <row r="307" spans="1:10" ht="15.75">
      <c r="A307" s="101" t="s">
        <v>172</v>
      </c>
      <c r="B307" s="104">
        <v>702540</v>
      </c>
      <c r="C307" s="104">
        <v>30220</v>
      </c>
      <c r="D307" s="104">
        <v>30220</v>
      </c>
      <c r="E307" s="104">
        <v>30220</v>
      </c>
      <c r="F307" s="104">
        <f aca="true" t="shared" si="25" ref="F307:F321">SUM(C307:E307)</f>
        <v>90660</v>
      </c>
      <c r="G307" s="102"/>
      <c r="H307" s="94">
        <f t="shared" si="24"/>
        <v>702540</v>
      </c>
      <c r="I307" s="102">
        <f>F307</f>
        <v>90660</v>
      </c>
      <c r="J307" s="102">
        <f t="shared" si="23"/>
        <v>611880</v>
      </c>
    </row>
    <row r="308" spans="1:10" ht="15.75">
      <c r="A308" s="101" t="s">
        <v>173</v>
      </c>
      <c r="B308" s="104">
        <v>42000</v>
      </c>
      <c r="C308" s="104">
        <v>3500</v>
      </c>
      <c r="D308" s="104">
        <v>3500</v>
      </c>
      <c r="E308" s="104">
        <v>3500</v>
      </c>
      <c r="F308" s="104">
        <f t="shared" si="25"/>
        <v>10500</v>
      </c>
      <c r="G308" s="102"/>
      <c r="H308" s="94">
        <f t="shared" si="24"/>
        <v>42000</v>
      </c>
      <c r="I308" s="102">
        <f>F308</f>
        <v>10500</v>
      </c>
      <c r="J308" s="102">
        <f t="shared" si="23"/>
        <v>31500</v>
      </c>
    </row>
    <row r="309" spans="1:10" ht="15.75">
      <c r="A309" s="101" t="s">
        <v>174</v>
      </c>
      <c r="B309" s="104">
        <v>129720</v>
      </c>
      <c r="C309" s="104">
        <v>10710</v>
      </c>
      <c r="D309" s="104">
        <v>10710</v>
      </c>
      <c r="E309" s="104">
        <v>10710</v>
      </c>
      <c r="F309" s="104">
        <f t="shared" si="25"/>
        <v>32130</v>
      </c>
      <c r="G309" s="102"/>
      <c r="H309" s="94">
        <f t="shared" si="24"/>
        <v>129720</v>
      </c>
      <c r="I309" s="102">
        <f>F309</f>
        <v>32130</v>
      </c>
      <c r="J309" s="102">
        <f t="shared" si="23"/>
        <v>97590</v>
      </c>
    </row>
    <row r="310" spans="1:10" ht="15.75">
      <c r="A310" s="101" t="s">
        <v>175</v>
      </c>
      <c r="B310" s="104">
        <v>24000</v>
      </c>
      <c r="C310" s="104">
        <v>2000</v>
      </c>
      <c r="D310" s="104">
        <v>2000</v>
      </c>
      <c r="E310" s="104">
        <v>2000</v>
      </c>
      <c r="F310" s="104">
        <f t="shared" si="25"/>
        <v>6000</v>
      </c>
      <c r="G310" s="102"/>
      <c r="H310" s="94">
        <f t="shared" si="24"/>
        <v>24000</v>
      </c>
      <c r="I310" s="102">
        <f>F310</f>
        <v>6000</v>
      </c>
      <c r="J310" s="102">
        <f t="shared" si="23"/>
        <v>18000</v>
      </c>
    </row>
    <row r="311" spans="1:10" ht="15.75">
      <c r="A311" s="100" t="s">
        <v>7</v>
      </c>
      <c r="B311" s="104"/>
      <c r="C311" s="104"/>
      <c r="D311" s="104"/>
      <c r="E311" s="104"/>
      <c r="F311" s="104">
        <f t="shared" si="25"/>
        <v>0</v>
      </c>
      <c r="G311" s="102"/>
      <c r="H311" s="105">
        <f>SUM(H306:H310)</f>
        <v>898260</v>
      </c>
      <c r="I311" s="105">
        <f>SUM(I306:I310)</f>
        <v>139290</v>
      </c>
      <c r="J311" s="105">
        <f>SUM(J306:J310)</f>
        <v>758970</v>
      </c>
    </row>
    <row r="312" spans="1:10" ht="15.75">
      <c r="A312" s="101" t="s">
        <v>176</v>
      </c>
      <c r="B312" s="104">
        <v>110000</v>
      </c>
      <c r="C312" s="104"/>
      <c r="D312" s="104"/>
      <c r="E312" s="104"/>
      <c r="F312" s="104">
        <f t="shared" si="25"/>
        <v>0</v>
      </c>
      <c r="G312" s="102"/>
      <c r="H312" s="94">
        <f t="shared" si="24"/>
        <v>110000</v>
      </c>
      <c r="I312" s="102">
        <f>F312</f>
        <v>0</v>
      </c>
      <c r="J312" s="102">
        <f t="shared" si="23"/>
        <v>110000</v>
      </c>
    </row>
    <row r="313" spans="1:10" ht="15.75">
      <c r="A313" s="101" t="s">
        <v>177</v>
      </c>
      <c r="B313" s="104">
        <v>5000</v>
      </c>
      <c r="C313" s="104"/>
      <c r="D313" s="104"/>
      <c r="E313" s="104"/>
      <c r="F313" s="104">
        <f t="shared" si="25"/>
        <v>0</v>
      </c>
      <c r="G313" s="102"/>
      <c r="H313" s="94">
        <f t="shared" si="24"/>
        <v>5000</v>
      </c>
      <c r="I313" s="102">
        <f>F313</f>
        <v>0</v>
      </c>
      <c r="J313" s="102">
        <f t="shared" si="23"/>
        <v>5000</v>
      </c>
    </row>
    <row r="314" spans="1:10" ht="15.75">
      <c r="A314" s="101" t="s">
        <v>178</v>
      </c>
      <c r="B314" s="104">
        <v>5000</v>
      </c>
      <c r="C314" s="104"/>
      <c r="D314" s="104"/>
      <c r="E314" s="104"/>
      <c r="F314" s="104">
        <f t="shared" si="25"/>
        <v>0</v>
      </c>
      <c r="G314" s="102"/>
      <c r="H314" s="94">
        <f t="shared" si="24"/>
        <v>5000</v>
      </c>
      <c r="I314" s="102">
        <f>F314</f>
        <v>0</v>
      </c>
      <c r="J314" s="102">
        <f t="shared" si="23"/>
        <v>5000</v>
      </c>
    </row>
    <row r="315" spans="1:10" ht="15.75">
      <c r="A315" s="106" t="s">
        <v>8</v>
      </c>
      <c r="B315" s="104"/>
      <c r="C315" s="104"/>
      <c r="D315" s="104"/>
      <c r="E315" s="104"/>
      <c r="F315" s="104">
        <f t="shared" si="25"/>
        <v>0</v>
      </c>
      <c r="G315" s="102"/>
      <c r="H315" s="105">
        <f>SUM(H312:H314)</f>
        <v>120000</v>
      </c>
      <c r="I315" s="105">
        <f>SUM(I312:I314)</f>
        <v>0</v>
      </c>
      <c r="J315" s="105">
        <f>SUM(J312:J314)</f>
        <v>120000</v>
      </c>
    </row>
    <row r="316" spans="1:10" ht="15.75">
      <c r="A316" s="101" t="s">
        <v>181</v>
      </c>
      <c r="B316" s="104">
        <v>150000</v>
      </c>
      <c r="C316" s="104"/>
      <c r="D316" s="104"/>
      <c r="E316" s="104">
        <v>16500</v>
      </c>
      <c r="F316" s="104">
        <f t="shared" si="25"/>
        <v>16500</v>
      </c>
      <c r="G316" s="102"/>
      <c r="H316" s="94">
        <f t="shared" si="24"/>
        <v>150000</v>
      </c>
      <c r="I316" s="102">
        <f>F316</f>
        <v>16500</v>
      </c>
      <c r="J316" s="102">
        <f t="shared" si="23"/>
        <v>133500</v>
      </c>
    </row>
    <row r="317" spans="1:10" ht="15.75">
      <c r="A317" s="101" t="s">
        <v>183</v>
      </c>
      <c r="B317" s="104">
        <v>10000</v>
      </c>
      <c r="C317" s="104"/>
      <c r="D317" s="104"/>
      <c r="E317" s="104"/>
      <c r="F317" s="104">
        <f t="shared" si="25"/>
        <v>0</v>
      </c>
      <c r="G317" s="102"/>
      <c r="H317" s="94">
        <f t="shared" si="24"/>
        <v>10000</v>
      </c>
      <c r="I317" s="102">
        <f>F317</f>
        <v>0</v>
      </c>
      <c r="J317" s="102">
        <f t="shared" si="23"/>
        <v>10000</v>
      </c>
    </row>
    <row r="318" spans="1:10" ht="15.75">
      <c r="A318" s="101" t="s">
        <v>195</v>
      </c>
      <c r="B318" s="104">
        <v>20000</v>
      </c>
      <c r="C318" s="104"/>
      <c r="D318" s="104">
        <v>8500</v>
      </c>
      <c r="E318" s="104">
        <v>738.3</v>
      </c>
      <c r="F318" s="104">
        <f t="shared" si="25"/>
        <v>9238.3</v>
      </c>
      <c r="G318" s="102"/>
      <c r="H318" s="94">
        <f t="shared" si="24"/>
        <v>20000</v>
      </c>
      <c r="I318" s="102">
        <f>F318</f>
        <v>9238.3</v>
      </c>
      <c r="J318" s="102">
        <f t="shared" si="23"/>
        <v>10761.7</v>
      </c>
    </row>
    <row r="319" spans="1:10" ht="15.75">
      <c r="A319" s="106" t="s">
        <v>9</v>
      </c>
      <c r="B319" s="104"/>
      <c r="C319" s="104"/>
      <c r="D319" s="104"/>
      <c r="E319" s="104"/>
      <c r="F319" s="104">
        <f t="shared" si="25"/>
        <v>0</v>
      </c>
      <c r="G319" s="102"/>
      <c r="H319" s="105">
        <f>SUM(H316:H317)</f>
        <v>160000</v>
      </c>
      <c r="I319" s="105">
        <f>SUM(I316:I317)</f>
        <v>16500</v>
      </c>
      <c r="J319" s="105">
        <f>SUM(J316:J317)</f>
        <v>143500</v>
      </c>
    </row>
    <row r="320" spans="1:10" ht="15.75">
      <c r="A320" s="101" t="s">
        <v>196</v>
      </c>
      <c r="B320" s="104">
        <v>10000</v>
      </c>
      <c r="C320" s="104"/>
      <c r="D320" s="104"/>
      <c r="E320" s="104"/>
      <c r="F320" s="104">
        <f t="shared" si="25"/>
        <v>0</v>
      </c>
      <c r="G320" s="102"/>
      <c r="H320" s="94">
        <f t="shared" si="24"/>
        <v>10000</v>
      </c>
      <c r="I320" s="102">
        <f>F320</f>
        <v>0</v>
      </c>
      <c r="J320" s="102">
        <f t="shared" si="23"/>
        <v>10000</v>
      </c>
    </row>
    <row r="321" spans="1:10" ht="15.75">
      <c r="A321" s="101" t="s">
        <v>203</v>
      </c>
      <c r="B321" s="104">
        <v>25000</v>
      </c>
      <c r="C321" s="104"/>
      <c r="D321" s="104"/>
      <c r="E321" s="104"/>
      <c r="F321" s="104">
        <f t="shared" si="25"/>
        <v>0</v>
      </c>
      <c r="G321" s="102"/>
      <c r="H321" s="94">
        <f t="shared" si="24"/>
        <v>25000</v>
      </c>
      <c r="I321" s="102">
        <f>F321</f>
        <v>0</v>
      </c>
      <c r="J321" s="102">
        <f t="shared" si="23"/>
        <v>25000</v>
      </c>
    </row>
    <row r="322" spans="1:10" ht="15.75">
      <c r="A322" s="97" t="s">
        <v>17</v>
      </c>
      <c r="B322" s="104">
        <f>SUM(B307:B321)</f>
        <v>1233260</v>
      </c>
      <c r="C322" s="104">
        <f>SUM(C307:C321)</f>
        <v>46430</v>
      </c>
      <c r="D322" s="104">
        <f>SUM(D307:D321)</f>
        <v>54930</v>
      </c>
      <c r="E322" s="104">
        <f>SUM(E307:E321)</f>
        <v>63668.3</v>
      </c>
      <c r="F322" s="104">
        <f>SUM(F307:F321)</f>
        <v>165028.3</v>
      </c>
      <c r="G322" s="102"/>
      <c r="H322" s="105">
        <f>SUM(H320:H321)</f>
        <v>35000</v>
      </c>
      <c r="I322" s="105">
        <f>SUM(I320:I321)</f>
        <v>0</v>
      </c>
      <c r="J322" s="105">
        <f>SUM(J320:J321)</f>
        <v>35000</v>
      </c>
    </row>
    <row r="323" spans="1:10" ht="15.75">
      <c r="A323" s="137" t="s">
        <v>158</v>
      </c>
      <c r="B323" s="137"/>
      <c r="C323" s="137"/>
      <c r="D323" s="137"/>
      <c r="E323" s="137"/>
      <c r="F323" s="137"/>
      <c r="G323" s="102"/>
      <c r="I323" s="102"/>
      <c r="J323" s="102"/>
    </row>
    <row r="324" spans="1:10" ht="15.75">
      <c r="A324" s="138" t="s">
        <v>159</v>
      </c>
      <c r="B324" s="138"/>
      <c r="C324" s="138"/>
      <c r="D324" s="138"/>
      <c r="E324" s="138"/>
      <c r="F324" s="138"/>
      <c r="G324" s="102"/>
      <c r="I324" s="102"/>
      <c r="J324" s="102"/>
    </row>
    <row r="325" spans="1:10" ht="15.75">
      <c r="A325" s="138" t="s">
        <v>279</v>
      </c>
      <c r="B325" s="138"/>
      <c r="C325" s="138"/>
      <c r="D325" s="138"/>
      <c r="E325" s="138"/>
      <c r="F325" s="138"/>
      <c r="G325" s="102"/>
      <c r="I325" s="102"/>
      <c r="J325" s="102"/>
    </row>
    <row r="326" spans="1:10" ht="15.75">
      <c r="A326" s="95" t="s">
        <v>2</v>
      </c>
      <c r="B326" s="95" t="s">
        <v>161</v>
      </c>
      <c r="C326" s="96">
        <v>22282</v>
      </c>
      <c r="D326" s="96">
        <v>22313</v>
      </c>
      <c r="E326" s="96">
        <v>22341</v>
      </c>
      <c r="F326" s="97" t="s">
        <v>17</v>
      </c>
      <c r="G326" s="102"/>
      <c r="I326" s="102"/>
      <c r="J326" s="102"/>
    </row>
    <row r="327" spans="1:10" ht="15.75">
      <c r="A327" s="100" t="s">
        <v>171</v>
      </c>
      <c r="B327" s="104"/>
      <c r="C327" s="104"/>
      <c r="D327" s="104"/>
      <c r="E327" s="104"/>
      <c r="F327" s="104"/>
      <c r="G327" s="102"/>
      <c r="H327" s="94">
        <f t="shared" si="24"/>
        <v>0</v>
      </c>
      <c r="I327" s="102"/>
      <c r="J327" s="102">
        <f t="shared" si="23"/>
        <v>0</v>
      </c>
    </row>
    <row r="328" spans="1:10" ht="15.75">
      <c r="A328" s="101" t="s">
        <v>172</v>
      </c>
      <c r="B328" s="104">
        <v>69610</v>
      </c>
      <c r="C328" s="104"/>
      <c r="D328" s="104"/>
      <c r="E328" s="104"/>
      <c r="F328" s="104">
        <f>SUM(C328:E328)</f>
        <v>0</v>
      </c>
      <c r="G328" s="102"/>
      <c r="H328" s="94">
        <f t="shared" si="24"/>
        <v>69610</v>
      </c>
      <c r="I328" s="102">
        <f>F328</f>
        <v>0</v>
      </c>
      <c r="J328" s="102">
        <f t="shared" si="23"/>
        <v>69610</v>
      </c>
    </row>
    <row r="329" spans="1:10" ht="15.75">
      <c r="A329" s="101" t="s">
        <v>173</v>
      </c>
      <c r="B329" s="104">
        <v>21000</v>
      </c>
      <c r="C329" s="104"/>
      <c r="D329" s="104"/>
      <c r="E329" s="104"/>
      <c r="F329" s="104">
        <f>SUM(C329:E329)</f>
        <v>0</v>
      </c>
      <c r="G329" s="102"/>
      <c r="H329" s="94">
        <f t="shared" si="24"/>
        <v>21000</v>
      </c>
      <c r="I329" s="102">
        <f>F329</f>
        <v>0</v>
      </c>
      <c r="J329" s="102">
        <f t="shared" si="23"/>
        <v>21000</v>
      </c>
    </row>
    <row r="330" spans="1:10" ht="15.75">
      <c r="A330" s="97" t="s">
        <v>17</v>
      </c>
      <c r="B330" s="104">
        <f>SUM(B328:B329)</f>
        <v>90610</v>
      </c>
      <c r="C330" s="104">
        <f>SUM(C328:C329)</f>
        <v>0</v>
      </c>
      <c r="D330" s="104">
        <f>SUM(D328:D329)</f>
        <v>0</v>
      </c>
      <c r="E330" s="104">
        <f>SUM(E328:E329)</f>
        <v>0</v>
      </c>
      <c r="F330" s="104">
        <f>SUM(F328:F329)</f>
        <v>0</v>
      </c>
      <c r="G330" s="102"/>
      <c r="H330" s="105">
        <f>SUM(H327:H329)</f>
        <v>90610</v>
      </c>
      <c r="I330" s="105">
        <f>SUM(I327:I329)</f>
        <v>0</v>
      </c>
      <c r="J330" s="105">
        <f>SUM(J327:J329)</f>
        <v>90610</v>
      </c>
    </row>
    <row r="331" spans="1:10" ht="15.75">
      <c r="A331" s="137" t="s">
        <v>158</v>
      </c>
      <c r="B331" s="137"/>
      <c r="C331" s="137"/>
      <c r="D331" s="137"/>
      <c r="E331" s="137"/>
      <c r="F331" s="137"/>
      <c r="G331" s="102"/>
      <c r="I331" s="102"/>
      <c r="J331" s="102"/>
    </row>
    <row r="332" spans="1:10" ht="15.75">
      <c r="A332" s="138" t="s">
        <v>159</v>
      </c>
      <c r="B332" s="138"/>
      <c r="C332" s="138"/>
      <c r="D332" s="138"/>
      <c r="E332" s="138"/>
      <c r="F332" s="138"/>
      <c r="G332" s="102"/>
      <c r="I332" s="102"/>
      <c r="J332" s="102"/>
    </row>
    <row r="333" spans="1:10" ht="15.75">
      <c r="A333" s="138" t="s">
        <v>280</v>
      </c>
      <c r="B333" s="138"/>
      <c r="C333" s="138"/>
      <c r="D333" s="138"/>
      <c r="E333" s="138"/>
      <c r="F333" s="138"/>
      <c r="G333" s="102"/>
      <c r="I333" s="102"/>
      <c r="J333" s="102"/>
    </row>
    <row r="334" spans="1:10" ht="15.75">
      <c r="A334" s="95" t="s">
        <v>2</v>
      </c>
      <c r="B334" s="95" t="s">
        <v>161</v>
      </c>
      <c r="C334" s="96">
        <v>22282</v>
      </c>
      <c r="D334" s="96">
        <v>22313</v>
      </c>
      <c r="E334" s="96">
        <v>22341</v>
      </c>
      <c r="F334" s="97" t="s">
        <v>17</v>
      </c>
      <c r="G334" s="102"/>
      <c r="I334" s="102"/>
      <c r="J334" s="102"/>
    </row>
    <row r="335" spans="1:10" ht="15.75">
      <c r="A335" s="107" t="s">
        <v>8</v>
      </c>
      <c r="B335" s="104"/>
      <c r="C335" s="104"/>
      <c r="D335" s="104"/>
      <c r="E335" s="104"/>
      <c r="F335" s="104"/>
      <c r="G335" s="102"/>
      <c r="H335" s="94">
        <f t="shared" si="24"/>
        <v>0</v>
      </c>
      <c r="I335" s="102"/>
      <c r="J335" s="102">
        <f t="shared" si="23"/>
        <v>0</v>
      </c>
    </row>
    <row r="336" spans="1:10" ht="15.75">
      <c r="A336" s="101" t="s">
        <v>183</v>
      </c>
      <c r="B336" s="104">
        <v>40000</v>
      </c>
      <c r="C336" s="104"/>
      <c r="D336" s="104"/>
      <c r="E336" s="104"/>
      <c r="F336" s="104">
        <f>SUM(C336:E336)</f>
        <v>0</v>
      </c>
      <c r="G336" s="102"/>
      <c r="H336" s="94">
        <f t="shared" si="24"/>
        <v>40000</v>
      </c>
      <c r="I336" s="102">
        <f>F336</f>
        <v>0</v>
      </c>
      <c r="J336" s="102">
        <f t="shared" si="23"/>
        <v>40000</v>
      </c>
    </row>
    <row r="337" spans="1:10" ht="15.75">
      <c r="A337" s="97" t="s">
        <v>17</v>
      </c>
      <c r="B337" s="104">
        <f>SUM(B336)</f>
        <v>40000</v>
      </c>
      <c r="C337" s="104">
        <f>SUM(C336)</f>
        <v>0</v>
      </c>
      <c r="D337" s="104">
        <f>SUM(D336)</f>
        <v>0</v>
      </c>
      <c r="E337" s="104">
        <f>SUM(E336)</f>
        <v>0</v>
      </c>
      <c r="F337" s="104">
        <f>SUM(F336)</f>
        <v>0</v>
      </c>
      <c r="G337" s="102"/>
      <c r="H337" s="105">
        <f>SUM(H335:H336)</f>
        <v>40000</v>
      </c>
      <c r="I337" s="105">
        <f>SUM(I335:I336)</f>
        <v>0</v>
      </c>
      <c r="J337" s="105">
        <f>SUM(J335:J336)</f>
        <v>40000</v>
      </c>
    </row>
    <row r="338" spans="7:10" ht="7.5" customHeight="1">
      <c r="G338" s="102"/>
      <c r="I338" s="102"/>
      <c r="J338" s="102"/>
    </row>
    <row r="339" spans="1:10" ht="15.75">
      <c r="A339" s="137" t="s">
        <v>158</v>
      </c>
      <c r="B339" s="137"/>
      <c r="C339" s="137"/>
      <c r="D339" s="137"/>
      <c r="E339" s="137"/>
      <c r="F339" s="137"/>
      <c r="G339" s="102"/>
      <c r="I339" s="102"/>
      <c r="J339" s="102"/>
    </row>
    <row r="340" spans="1:10" ht="15.75">
      <c r="A340" s="138" t="s">
        <v>159</v>
      </c>
      <c r="B340" s="138"/>
      <c r="C340" s="138"/>
      <c r="D340" s="138"/>
      <c r="E340" s="138"/>
      <c r="F340" s="138"/>
      <c r="G340" s="102"/>
      <c r="I340" s="102"/>
      <c r="J340" s="102"/>
    </row>
    <row r="341" spans="1:10" ht="15.75">
      <c r="A341" s="138" t="s">
        <v>281</v>
      </c>
      <c r="B341" s="138"/>
      <c r="C341" s="138"/>
      <c r="D341" s="138"/>
      <c r="E341" s="138"/>
      <c r="F341" s="138"/>
      <c r="G341" s="102"/>
      <c r="I341" s="102"/>
      <c r="J341" s="102"/>
    </row>
    <row r="342" spans="1:10" ht="15.75">
      <c r="A342" s="95" t="s">
        <v>2</v>
      </c>
      <c r="B342" s="95" t="s">
        <v>161</v>
      </c>
      <c r="C342" s="96">
        <v>22282</v>
      </c>
      <c r="D342" s="96">
        <v>22313</v>
      </c>
      <c r="E342" s="96">
        <v>22341</v>
      </c>
      <c r="F342" s="97" t="s">
        <v>17</v>
      </c>
      <c r="G342" s="102"/>
      <c r="I342" s="102"/>
      <c r="J342" s="102"/>
    </row>
    <row r="343" spans="1:10" ht="15.75">
      <c r="A343" s="101" t="s">
        <v>16</v>
      </c>
      <c r="B343" s="104"/>
      <c r="C343" s="104"/>
      <c r="D343" s="104"/>
      <c r="E343" s="104"/>
      <c r="F343" s="104"/>
      <c r="G343" s="102"/>
      <c r="H343" s="94">
        <f t="shared" si="24"/>
        <v>0</v>
      </c>
      <c r="I343" s="102" t="e">
        <f>#REF!</f>
        <v>#REF!</v>
      </c>
      <c r="J343" s="102" t="e">
        <f t="shared" si="23"/>
        <v>#REF!</v>
      </c>
    </row>
    <row r="344" spans="1:10" ht="15.75">
      <c r="A344" s="101" t="s">
        <v>282</v>
      </c>
      <c r="B344" s="104">
        <v>150000</v>
      </c>
      <c r="C344" s="104">
        <v>5196</v>
      </c>
      <c r="D344" s="104"/>
      <c r="E344" s="104">
        <v>9892</v>
      </c>
      <c r="F344" s="104">
        <f aca="true" t="shared" si="26" ref="F344:F352">SUM(C344:E344)</f>
        <v>15088</v>
      </c>
      <c r="G344" s="102"/>
      <c r="H344" s="94">
        <f t="shared" si="24"/>
        <v>150000</v>
      </c>
      <c r="I344" s="102">
        <f>F344</f>
        <v>15088</v>
      </c>
      <c r="J344" s="102">
        <f t="shared" si="23"/>
        <v>134912</v>
      </c>
    </row>
    <row r="345" spans="1:10" ht="15.75">
      <c r="A345" s="101" t="s">
        <v>283</v>
      </c>
      <c r="B345" s="104">
        <v>6055200</v>
      </c>
      <c r="C345" s="104">
        <v>491200</v>
      </c>
      <c r="D345" s="104">
        <v>489600</v>
      </c>
      <c r="E345" s="104">
        <v>489600</v>
      </c>
      <c r="F345" s="104">
        <f t="shared" si="26"/>
        <v>1470400</v>
      </c>
      <c r="G345" s="102"/>
      <c r="H345" s="94">
        <f t="shared" si="24"/>
        <v>6055200</v>
      </c>
      <c r="I345" s="102">
        <f aca="true" t="shared" si="27" ref="I345:I351">F345</f>
        <v>1470400</v>
      </c>
      <c r="J345" s="102">
        <f aca="true" t="shared" si="28" ref="J345:J352">H345-I345</f>
        <v>4584800</v>
      </c>
    </row>
    <row r="346" spans="1:10" ht="15.75">
      <c r="A346" s="101" t="s">
        <v>284</v>
      </c>
      <c r="B346" s="104">
        <v>2467200</v>
      </c>
      <c r="C346" s="104">
        <v>182400</v>
      </c>
      <c r="D346" s="104">
        <v>183200</v>
      </c>
      <c r="E346" s="104">
        <v>185600</v>
      </c>
      <c r="F346" s="104">
        <f t="shared" si="26"/>
        <v>551200</v>
      </c>
      <c r="G346" s="102"/>
      <c r="H346" s="94">
        <f t="shared" si="24"/>
        <v>2467200</v>
      </c>
      <c r="I346" s="102">
        <f t="shared" si="27"/>
        <v>551200</v>
      </c>
      <c r="J346" s="102">
        <f t="shared" si="28"/>
        <v>1916000</v>
      </c>
    </row>
    <row r="347" spans="1:12" ht="15.75">
      <c r="A347" s="101" t="s">
        <v>285</v>
      </c>
      <c r="B347" s="104">
        <v>72000</v>
      </c>
      <c r="C347" s="104">
        <v>4500</v>
      </c>
      <c r="D347" s="104">
        <v>4500</v>
      </c>
      <c r="E347" s="104">
        <v>4500</v>
      </c>
      <c r="F347" s="104">
        <f t="shared" si="26"/>
        <v>13500</v>
      </c>
      <c r="G347" s="102"/>
      <c r="H347" s="94">
        <f t="shared" si="24"/>
        <v>72000</v>
      </c>
      <c r="I347" s="102">
        <f t="shared" si="27"/>
        <v>13500</v>
      </c>
      <c r="J347" s="102">
        <f t="shared" si="28"/>
        <v>58500</v>
      </c>
      <c r="L347" s="102">
        <f>SUM(I345:I347)</f>
        <v>2035100</v>
      </c>
    </row>
    <row r="348" spans="1:10" ht="15.75">
      <c r="A348" s="101" t="s">
        <v>286</v>
      </c>
      <c r="B348" s="104">
        <v>541898</v>
      </c>
      <c r="C348" s="104"/>
      <c r="D348" s="104"/>
      <c r="E348" s="104"/>
      <c r="F348" s="104">
        <f t="shared" si="26"/>
        <v>0</v>
      </c>
      <c r="G348" s="102"/>
      <c r="H348" s="94">
        <f t="shared" si="24"/>
        <v>541898</v>
      </c>
      <c r="I348" s="102">
        <f t="shared" si="27"/>
        <v>0</v>
      </c>
      <c r="J348" s="102">
        <f t="shared" si="28"/>
        <v>541898</v>
      </c>
    </row>
    <row r="349" spans="1:10" ht="15.75">
      <c r="A349" s="101" t="s">
        <v>287</v>
      </c>
      <c r="B349" s="104">
        <v>90000</v>
      </c>
      <c r="C349" s="104">
        <v>85482</v>
      </c>
      <c r="D349" s="104"/>
      <c r="E349" s="104"/>
      <c r="F349" s="104">
        <f t="shared" si="26"/>
        <v>85482</v>
      </c>
      <c r="G349" s="102"/>
      <c r="H349" s="94">
        <f t="shared" si="24"/>
        <v>90000</v>
      </c>
      <c r="I349" s="102">
        <f t="shared" si="27"/>
        <v>85482</v>
      </c>
      <c r="J349" s="102">
        <f t="shared" si="28"/>
        <v>4518</v>
      </c>
    </row>
    <row r="350" spans="1:10" ht="15.75">
      <c r="A350" s="101" t="s">
        <v>288</v>
      </c>
      <c r="B350" s="104">
        <v>10000</v>
      </c>
      <c r="C350" s="104"/>
      <c r="D350" s="104"/>
      <c r="E350" s="104"/>
      <c r="F350" s="104">
        <f t="shared" si="26"/>
        <v>0</v>
      </c>
      <c r="G350" s="102"/>
      <c r="H350" s="94">
        <f t="shared" si="24"/>
        <v>10000</v>
      </c>
      <c r="I350" s="102">
        <f t="shared" si="27"/>
        <v>0</v>
      </c>
      <c r="J350" s="102">
        <f t="shared" si="28"/>
        <v>10000</v>
      </c>
    </row>
    <row r="351" spans="1:10" ht="15.75">
      <c r="A351" s="101" t="s">
        <v>289</v>
      </c>
      <c r="B351" s="104">
        <v>137092</v>
      </c>
      <c r="C351" s="104"/>
      <c r="D351" s="104"/>
      <c r="E351" s="104"/>
      <c r="F351" s="104">
        <f t="shared" si="26"/>
        <v>0</v>
      </c>
      <c r="G351" s="102"/>
      <c r="H351" s="94">
        <f t="shared" si="24"/>
        <v>137092</v>
      </c>
      <c r="I351" s="102">
        <f t="shared" si="27"/>
        <v>0</v>
      </c>
      <c r="J351" s="102">
        <f t="shared" si="28"/>
        <v>137092</v>
      </c>
    </row>
    <row r="352" spans="1:10" ht="15.75">
      <c r="A352" s="101" t="s">
        <v>290</v>
      </c>
      <c r="B352" s="104">
        <v>10000</v>
      </c>
      <c r="C352" s="104"/>
      <c r="D352" s="104"/>
      <c r="E352" s="104"/>
      <c r="F352" s="104">
        <f t="shared" si="26"/>
        <v>0</v>
      </c>
      <c r="G352" s="102"/>
      <c r="H352" s="94">
        <f t="shared" si="24"/>
        <v>10000</v>
      </c>
      <c r="I352" s="102">
        <f>F352</f>
        <v>0</v>
      </c>
      <c r="J352" s="102">
        <f t="shared" si="28"/>
        <v>10000</v>
      </c>
    </row>
    <row r="353" spans="1:10" ht="15.75">
      <c r="A353" s="97" t="s">
        <v>17</v>
      </c>
      <c r="B353" s="104">
        <f>SUM(B344:B352)</f>
        <v>9533390</v>
      </c>
      <c r="C353" s="104">
        <f>SUM(C344:C352)</f>
        <v>768778</v>
      </c>
      <c r="D353" s="104">
        <f>SUM(D344:D352)</f>
        <v>677300</v>
      </c>
      <c r="E353" s="104">
        <f>SUM(E344:E352)</f>
        <v>689592</v>
      </c>
      <c r="F353" s="104">
        <f>SUM(F344:F352)</f>
        <v>2135670</v>
      </c>
      <c r="G353" s="102"/>
      <c r="H353" s="105">
        <f t="shared" si="24"/>
        <v>9533390</v>
      </c>
      <c r="I353" s="105">
        <f>C353</f>
        <v>768778</v>
      </c>
      <c r="J353" s="105">
        <f>D353</f>
        <v>677300</v>
      </c>
    </row>
    <row r="354" ht="15.75">
      <c r="F354" s="94"/>
    </row>
    <row r="355" ht="15.75">
      <c r="F355" s="102"/>
    </row>
    <row r="357" spans="2:6" ht="15.75">
      <c r="B357" s="110">
        <f>B353+B337+B330+B322+B300+B289+B271+B258+B233+B225+B216+B210+B197+B184+B171+B138+B128+B104+B72+B66</f>
        <v>32210000</v>
      </c>
      <c r="C357" s="110">
        <f>C353+C337+C330+C322+C300+C289+C271+C258+C233+C225+C216+C210+C197+C184+C171+C138+C128+C104+C72+C66</f>
        <v>2303902.11</v>
      </c>
      <c r="D357" s="110">
        <f>D353+D337+D330+D322+D300+D289+D271+D258+D233+D225+D216+D210+D197+D184+D171+D138+D128+D104+D72+D66</f>
        <v>1947758.91</v>
      </c>
      <c r="E357" s="110">
        <f>E353+E337+E330+E322+E300+E289+E271+E258+E233+E225+E216+E210+E197+E184+E171+E138+E128+E104+E72+E66</f>
        <v>1848515.92</v>
      </c>
      <c r="F357" s="110">
        <f>F353+F337+F330+F322+F300+F289+F271+F258+F233+F225+F216+F210+F197+F184+F171+F138+F128+F104+F72+F66</f>
        <v>6100176.94</v>
      </c>
    </row>
    <row r="358" spans="2:9" ht="15.75">
      <c r="B358" s="94"/>
      <c r="F358" s="102">
        <f>SUM(F353+F337+F330+F322+F300+F289+F271+F258+F233+F225+F216+F210+F184+F171+F138+F128+F104+F72+F66)</f>
        <v>6100176.94</v>
      </c>
      <c r="I358" s="94"/>
    </row>
    <row r="359" spans="1:6" ht="15.75">
      <c r="A359" s="93" t="s">
        <v>16</v>
      </c>
      <c r="B359" s="102">
        <v>9533390</v>
      </c>
      <c r="F359" s="102"/>
    </row>
    <row r="360" spans="1:6" ht="15.75">
      <c r="A360" s="93" t="s">
        <v>165</v>
      </c>
      <c r="B360" s="102">
        <v>2657520</v>
      </c>
      <c r="F360" s="102"/>
    </row>
    <row r="361" spans="1:6" ht="15.75">
      <c r="A361" s="93" t="s">
        <v>171</v>
      </c>
      <c r="B361" s="102">
        <v>8460690</v>
      </c>
      <c r="C361" s="94"/>
      <c r="D361" s="94"/>
      <c r="E361" s="94"/>
      <c r="F361" s="102"/>
    </row>
    <row r="362" spans="1:7" ht="15.75">
      <c r="A362" s="93" t="s">
        <v>7</v>
      </c>
      <c r="B362" s="102">
        <v>440000</v>
      </c>
      <c r="C362" s="94"/>
      <c r="D362" s="94"/>
      <c r="E362" s="94"/>
      <c r="F362" s="102"/>
      <c r="G362" s="94"/>
    </row>
    <row r="363" spans="1:7" ht="15.75">
      <c r="A363" s="93" t="s">
        <v>8</v>
      </c>
      <c r="B363" s="102">
        <v>4332600</v>
      </c>
      <c r="C363" s="94"/>
      <c r="D363" s="94"/>
      <c r="E363" s="94"/>
      <c r="G363" s="94"/>
    </row>
    <row r="364" spans="1:5" ht="15.75">
      <c r="A364" s="93" t="s">
        <v>9</v>
      </c>
      <c r="B364" s="102">
        <v>2266000</v>
      </c>
      <c r="C364" s="94"/>
      <c r="D364" s="94"/>
      <c r="E364" s="94"/>
    </row>
    <row r="365" spans="1:5" ht="15.75">
      <c r="A365" s="93" t="s">
        <v>10</v>
      </c>
      <c r="B365" s="102">
        <v>250000</v>
      </c>
      <c r="C365" s="94"/>
      <c r="D365" s="94"/>
      <c r="E365" s="94"/>
    </row>
    <row r="366" spans="1:5" ht="15.75">
      <c r="A366" s="93" t="s">
        <v>11</v>
      </c>
      <c r="B366" s="102">
        <v>214800</v>
      </c>
      <c r="C366" s="94"/>
      <c r="D366" s="94"/>
      <c r="E366" s="94"/>
    </row>
    <row r="367" spans="1:5" ht="15.75">
      <c r="A367" s="93" t="s">
        <v>12</v>
      </c>
      <c r="B367" s="102">
        <v>1942000</v>
      </c>
      <c r="D367" s="94"/>
      <c r="E367" s="94"/>
    </row>
    <row r="368" spans="1:5" ht="15.75">
      <c r="A368" s="93" t="s">
        <v>291</v>
      </c>
      <c r="B368" s="93">
        <v>0</v>
      </c>
      <c r="C368" s="94"/>
      <c r="D368" s="94"/>
      <c r="E368" s="94"/>
    </row>
    <row r="369" spans="1:5" ht="15.75">
      <c r="A369" s="93" t="s">
        <v>13</v>
      </c>
      <c r="B369" s="102">
        <v>2403000</v>
      </c>
      <c r="C369" s="94"/>
      <c r="D369" s="94"/>
      <c r="E369" s="94"/>
    </row>
    <row r="370" spans="2:5" ht="15.75">
      <c r="B370" s="102">
        <f>SUM(B359:B369)</f>
        <v>32500000</v>
      </c>
      <c r="C370" s="94"/>
      <c r="D370" s="94"/>
      <c r="E370" s="94"/>
    </row>
    <row r="372" ht="15.75">
      <c r="B372" s="94"/>
    </row>
  </sheetData>
  <sheetProtection/>
  <mergeCells count="61">
    <mergeCell ref="A1:F1"/>
    <mergeCell ref="A2:F2"/>
    <mergeCell ref="A3:F3"/>
    <mergeCell ref="A67:F67"/>
    <mergeCell ref="A68:F68"/>
    <mergeCell ref="A69:F69"/>
    <mergeCell ref="A74:F74"/>
    <mergeCell ref="A75:F75"/>
    <mergeCell ref="A76:F76"/>
    <mergeCell ref="A118:F118"/>
    <mergeCell ref="A119:F119"/>
    <mergeCell ref="A120:F120"/>
    <mergeCell ref="A129:F129"/>
    <mergeCell ref="A130:F130"/>
    <mergeCell ref="A131:F131"/>
    <mergeCell ref="A139:F139"/>
    <mergeCell ref="A140:F140"/>
    <mergeCell ref="A141:F141"/>
    <mergeCell ref="A172:F172"/>
    <mergeCell ref="A173:F173"/>
    <mergeCell ref="A174:F174"/>
    <mergeCell ref="A191:F191"/>
    <mergeCell ref="A192:F192"/>
    <mergeCell ref="A193:F193"/>
    <mergeCell ref="A198:F198"/>
    <mergeCell ref="A199:F199"/>
    <mergeCell ref="A200:F200"/>
    <mergeCell ref="A212:F212"/>
    <mergeCell ref="A213:F213"/>
    <mergeCell ref="A214:F214"/>
    <mergeCell ref="A218:F218"/>
    <mergeCell ref="A219:F219"/>
    <mergeCell ref="A220:F220"/>
    <mergeCell ref="A227:F227"/>
    <mergeCell ref="A228:F228"/>
    <mergeCell ref="A229:F229"/>
    <mergeCell ref="A291:F291"/>
    <mergeCell ref="A292:F292"/>
    <mergeCell ref="A236:F236"/>
    <mergeCell ref="A237:F237"/>
    <mergeCell ref="A238:F238"/>
    <mergeCell ref="A265:F265"/>
    <mergeCell ref="A266:F266"/>
    <mergeCell ref="A267:F267"/>
    <mergeCell ref="A341:F341"/>
    <mergeCell ref="A302:F302"/>
    <mergeCell ref="A303:F303"/>
    <mergeCell ref="A304:F304"/>
    <mergeCell ref="A323:F323"/>
    <mergeCell ref="A324:F324"/>
    <mergeCell ref="A325:F325"/>
    <mergeCell ref="L3:Q3"/>
    <mergeCell ref="A331:F331"/>
    <mergeCell ref="A332:F332"/>
    <mergeCell ref="A333:F333"/>
    <mergeCell ref="A339:F339"/>
    <mergeCell ref="A340:F340"/>
    <mergeCell ref="A272:F272"/>
    <mergeCell ref="A273:F273"/>
    <mergeCell ref="A274:F274"/>
    <mergeCell ref="A290:F290"/>
  </mergeCells>
  <printOptions/>
  <pageMargins left="0.39" right="0.11" top="0.39" bottom="0.24" header="0.3" footer="0.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7 V.3</dc:creator>
  <cp:keywords/>
  <dc:description/>
  <cp:lastModifiedBy>KKD Windows 7 V.3</cp:lastModifiedBy>
  <cp:lastPrinted>2018-04-05T03:58:01Z</cp:lastPrinted>
  <dcterms:created xsi:type="dcterms:W3CDTF">2017-09-03T02:38:30Z</dcterms:created>
  <dcterms:modified xsi:type="dcterms:W3CDTF">2018-04-05T04:06:42Z</dcterms:modified>
  <cp:category/>
  <cp:version/>
  <cp:contentType/>
  <cp:contentStatus/>
</cp:coreProperties>
</file>